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wersytetlodzki.sharepoint.com/sites/pd/Shared Documents/Ewaluacja/"/>
    </mc:Choice>
  </mc:AlternateContent>
  <xr:revisionPtr revIDLastSave="0" documentId="8_{D5DDB030-1ED2-4C44-AF19-8D6F3A49DB0E}" xr6:coauthVersionLast="36" xr6:coauthVersionMax="36" xr10:uidLastSave="{00000000-0000-0000-0000-000000000000}"/>
  <bookViews>
    <workbookView xWindow="480" yWindow="75" windowWidth="20730" windowHeight="11760" firstSheet="1" activeTab="4" xr2:uid="{00000000-000D-0000-FFFF-FFFF00000000}"/>
  </bookViews>
  <sheets>
    <sheet name="Punkty za publikacje i redakcję" sheetId="1" r:id="rId1"/>
    <sheet name="Sposób oceny publikacji" sheetId="2" r:id="rId2"/>
    <sheet name="Kalkulator-artykuł 2017-2018" sheetId="3" r:id="rId3"/>
    <sheet name="Kalkulator-artykuł 2019-2021" sheetId="4" r:id="rId4"/>
    <sheet name="Kalkulator-monografie 2017-2021" sheetId="5" r:id="rId5"/>
  </sheets>
  <definedNames>
    <definedName name="_xlnm.Print_Area" localSheetId="1">'Sposób oceny publikacji'!$A$1:$F$36</definedName>
  </definedNames>
  <calcPr calcId="191029"/>
</workbook>
</file>

<file path=xl/calcChain.xml><?xml version="1.0" encoding="utf-8"?>
<calcChain xmlns="http://schemas.openxmlformats.org/spreadsheetml/2006/main">
  <c r="F7" i="3" l="1"/>
  <c r="G7" i="3"/>
  <c r="H7" i="3" s="1"/>
  <c r="H12" i="5"/>
  <c r="H11" i="5"/>
  <c r="H10" i="5"/>
  <c r="H9" i="5"/>
  <c r="H8" i="5"/>
  <c r="H7" i="5"/>
  <c r="G7" i="4"/>
  <c r="G6" i="4"/>
  <c r="G5" i="4"/>
  <c r="G8" i="3"/>
  <c r="G6" i="3"/>
  <c r="G5" i="3"/>
  <c r="I7" i="3" l="1"/>
  <c r="J7" i="3"/>
  <c r="H4" i="4"/>
  <c r="G4" i="3"/>
  <c r="H4" i="3"/>
  <c r="I8" i="5"/>
  <c r="I9" i="5"/>
  <c r="J9" i="5" s="1"/>
  <c r="K6" i="5"/>
  <c r="H5" i="5"/>
  <c r="I5" i="5" s="1"/>
  <c r="J5" i="5" s="1"/>
  <c r="H6" i="5"/>
  <c r="I6" i="5" s="1"/>
  <c r="J6" i="5" s="1"/>
  <c r="G10" i="5"/>
  <c r="G11" i="5"/>
  <c r="I11" i="5"/>
  <c r="I10" i="5"/>
  <c r="G7" i="5"/>
  <c r="G8" i="5"/>
  <c r="G9" i="5"/>
  <c r="G12" i="5"/>
  <c r="I12" i="5" s="1"/>
  <c r="J12" i="5" s="1"/>
  <c r="H4" i="5"/>
  <c r="I4" i="5" s="1"/>
  <c r="K4" i="5" s="1"/>
  <c r="H7" i="4"/>
  <c r="F7" i="4"/>
  <c r="F6" i="4"/>
  <c r="F5" i="4"/>
  <c r="H5" i="4" s="1"/>
  <c r="G4" i="4"/>
  <c r="H5" i="3"/>
  <c r="F6" i="3"/>
  <c r="H6" i="3" s="1"/>
  <c r="J6" i="3" s="1"/>
  <c r="F8" i="3"/>
  <c r="H8" i="3" s="1"/>
  <c r="J8" i="3" s="1"/>
  <c r="F5" i="3"/>
  <c r="K5" i="5" l="1"/>
  <c r="J4" i="5"/>
  <c r="I4" i="4"/>
  <c r="K12" i="5"/>
  <c r="J11" i="5"/>
  <c r="K11" i="5"/>
  <c r="J10" i="5"/>
  <c r="K10" i="5"/>
  <c r="J8" i="5"/>
  <c r="K8" i="5"/>
  <c r="K9" i="5"/>
  <c r="I7" i="5"/>
  <c r="H6" i="4"/>
  <c r="I6" i="4" s="1"/>
  <c r="J5" i="4"/>
  <c r="I5" i="4"/>
  <c r="J7" i="4"/>
  <c r="I7" i="4"/>
  <c r="J4" i="4"/>
  <c r="I8" i="3"/>
  <c r="I6" i="3"/>
  <c r="J5" i="3"/>
  <c r="I5" i="3"/>
  <c r="J4" i="3"/>
  <c r="I4" i="3"/>
  <c r="J6" i="4" l="1"/>
  <c r="J7" i="5"/>
  <c r="K7" i="5"/>
</calcChain>
</file>

<file path=xl/sharedStrings.xml><?xml version="1.0" encoding="utf-8"?>
<sst xmlns="http://schemas.openxmlformats.org/spreadsheetml/2006/main" count="215" uniqueCount="114">
  <si>
    <t>Typ publikacji naukowej</t>
  </si>
  <si>
    <t>Całkowita wartość punktowa publikacji naukowej (Pc)</t>
  </si>
  <si>
    <t>30 lub więcej</t>
  </si>
  <si>
    <t>20 lub 25</t>
  </si>
  <si>
    <t>mniej niż 20</t>
  </si>
  <si>
    <t>Artykuł naukowy opublikowany w czasopiśmie naukowym lub materiałach konferencyjnych</t>
  </si>
  <si>
    <t>Kryterium prestiżu</t>
  </si>
  <si>
    <t>Całkowita wartość punktowa publikacji naukowej</t>
  </si>
  <si>
    <t>TAK</t>
  </si>
  <si>
    <t>indeksacja w bazie bibliometrycznej Scopus, indeksacja w bazach bibliometrycznych Web of Science Core Collection (Science Citation Index Expanded, Social Sciences Citation Index, Arts and Humanities Citation Index, Emerging Sources Citation Index), indeksacja w bazie The Computing Research and Education Association of Australasia (CORE)</t>
  </si>
  <si>
    <t>program „Wsparcie dla czasopism naukowych”</t>
  </si>
  <si>
    <t>obecność w bazie ERIH+ (wybór ekspercki czasopism z bazy)</t>
  </si>
  <si>
    <t>NIE</t>
  </si>
  <si>
    <t>-</t>
  </si>
  <si>
    <t>5 pkt</t>
  </si>
  <si>
    <t>Monografia naukowa wydana przez wydawnictwo publikujące recenzowane monografie naukowe</t>
  </si>
  <si>
    <t>Wydawnictwo zamieszczone w wykazie wydawnictw</t>
  </si>
  <si>
    <t>poziom II</t>
  </si>
  <si>
    <t>poziom I</t>
  </si>
  <si>
    <t>200 pkt
(300 pkt w dyscyplinach z dziedziny nauk humanistycznych, nauk społecznych i w naukach teologicznych)</t>
  </si>
  <si>
    <t>monografia z zakresu dziedziny nauk humanistycznych, społecznych lub teologicznych pozytywnie oceniona przez KEN</t>
  </si>
  <si>
    <t>inna monografia</t>
  </si>
  <si>
    <t>100 pkt</t>
  </si>
  <si>
    <t>20 pkt</t>
  </si>
  <si>
    <t>Redakcja monografii naukowej wydanej przez wydawnictwo publikujące recenzowane monografie naukowe</t>
  </si>
  <si>
    <t>100 pkt
(150 pkt w dyscyplinach z dziedziny nauk humanistycznych, nauk społecznych i w naukach teologicznych)</t>
  </si>
  <si>
    <t>Rozdział w monografii naukowej wydanej przez wydawnictwo publikujące recenzowane monografie naukowe</t>
  </si>
  <si>
    <t>50 pkt
(75 pkt w dyscyplinach z dziedziny nauk humanistycznych, nauk społecznych i w naukach teologicznych)</t>
  </si>
  <si>
    <t>Artykuł naukowy</t>
  </si>
  <si>
    <t>Monografia naukowa</t>
  </si>
  <si>
    <t>Redakcja monografii naukowej</t>
  </si>
  <si>
    <t>Rozdział w monografii naukowej</t>
  </si>
  <si>
    <t>80 pkt 
(100 pkt w dyscyplinach z dziedziny nauk humanistycznych, nauk społecznych i w naukach teologicznych)</t>
  </si>
  <si>
    <t>Artykuł recenzyjny</t>
  </si>
  <si>
    <t>indeksacja w bazach: 1) Scopus – jeżeli posiada status czasopisma aktywnego, 2) Science Citation Index Expanded, 3) Social Sciences Citation Index, 4) Arts &amp; Humanities Citation Index, 5) Emerging Sources Citation Index</t>
  </si>
  <si>
    <t>15 pkt</t>
  </si>
  <si>
    <t>artykuł opublikowany w recenzowanych materiałach z międzynarodowych konferencji naukowych uwzględnionych w bazie czasopism i abstraktów Web of Science Core Collection</t>
  </si>
  <si>
    <t>Udział jednostkowy, tj. wypełnienie części slotu (U)</t>
  </si>
  <si>
    <t>P/Pc*1/k</t>
  </si>
  <si>
    <r>
      <t>P/P</t>
    </r>
    <r>
      <rPr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*1/k</t>
    </r>
  </si>
  <si>
    <t>P/k</t>
  </si>
  <si>
    <t>Monografia z dziedziny nauk humanistycznych, społecznych oraz teologicznych</t>
  </si>
  <si>
    <t>Artykuł naukowy w czasopiśmie zamieszczonym w wykazie czasopism</t>
  </si>
  <si>
    <t>Artykuł naukowy w czasopiśmie naukowym niezamieszczonym w wykazie czasopism</t>
  </si>
  <si>
    <t>300 / 150 / 75</t>
  </si>
  <si>
    <t>20 / 5 / 5</t>
  </si>
  <si>
    <t>100 / 20 / 20</t>
  </si>
  <si>
    <t>100% punktów przyznawanych za autorstwo bez względu na stosunek liczby autorów pochodzących z UŁ do liczby wszystkich autorów</t>
  </si>
  <si>
    <r>
      <t>100% punktów przyznawanych za autorstwo (P</t>
    </r>
    <r>
      <rPr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) bez względu na stosunek liczby autorów pochodzących z UŁ do liczby wszystkich autorów</t>
    </r>
  </si>
  <si>
    <t>Monografia z dziedziny nauk ścisłych i przyrodniczych oraz pozostałych</t>
  </si>
  <si>
    <t>Monografia naukowa/redakcja/rozdział z dziedziny nauk ścisłych i przyrodniczych oraz pozostałych</t>
  </si>
  <si>
    <t>200 / 100 / 50</t>
  </si>
  <si>
    <t>80 / 20 / 20</t>
  </si>
  <si>
    <t>Czasopismo z wykazu z 2017 roku</t>
  </si>
  <si>
    <t>Czasopismo spoza wykazu</t>
  </si>
  <si>
    <t>Liczba punktów przypisana do czasopisma</t>
  </si>
  <si>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- liczba autorów artykułu naukowego prowadzących działalność naukową w UŁ, którzy upoważnili podmiot do wykazania publikacji jako osiągnięcia w danej dyscyplinie
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- liczba wszystkich autorów artykułu</t>
    </r>
  </si>
  <si>
    <t>10% punktów przyznawanych za autorstwo</t>
  </si>
  <si>
    <t>Udział jednostkowy (U)</t>
  </si>
  <si>
    <t>Przeliczeniowa wartość punktowa publikacji wieloautorskiej, tj. liczba punktów dla dyscypliny (P)</t>
  </si>
  <si>
    <t>Przeliczeniowa wartość punktowa publikacji naukowej (P)</t>
  </si>
  <si>
    <r>
      <t>Wartość punktowa, tj. liczba punktów przypadająca na jednego pracownika z dyscypliny (P</t>
    </r>
    <r>
      <rPr>
        <b/>
        <vertAlign val="subscript"/>
        <sz val="11"/>
        <color theme="1"/>
        <rFont val="Calibri"/>
        <family val="2"/>
        <charset val="238"/>
        <scheme val="minor"/>
      </rPr>
      <t>u</t>
    </r>
    <r>
      <rPr>
        <b/>
        <sz val="11"/>
        <color theme="1"/>
        <rFont val="Calibri"/>
        <family val="2"/>
        <charset val="238"/>
        <scheme val="minor"/>
      </rPr>
      <t>)</t>
    </r>
  </si>
  <si>
    <t>Wartość punktowa, tj. liczba punktów przypadająca na jednego pracownika z dyscypliny (Pu)</t>
  </si>
  <si>
    <r>
      <t>Całkowita wartość punktowa publikacji (P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</si>
  <si>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Wartość punktowa(P</t>
    </r>
    <r>
      <rPr>
        <b/>
        <vertAlign val="subscript"/>
        <sz val="11"/>
        <color theme="1"/>
        <rFont val="Calibri"/>
        <family val="2"/>
        <charset val="238"/>
        <scheme val="minor"/>
      </rPr>
      <t>u</t>
    </r>
    <r>
      <rPr>
        <b/>
        <sz val="11"/>
        <color theme="1"/>
        <rFont val="Calibri"/>
        <family val="2"/>
        <charset val="238"/>
        <scheme val="minor"/>
      </rPr>
      <t>)</t>
    </r>
  </si>
  <si>
    <t>n/d</t>
  </si>
  <si>
    <t>większa z liczb z kolumny E lub F</t>
  </si>
  <si>
    <t>zgodnie z algorytmem</t>
  </si>
  <si>
    <t>Liczba wszystkich autorów artykułu (m)</t>
  </si>
  <si>
    <t>Liczba autorów artykułu naukowego prowadzących działalność naukową w UŁ, którzy upoważnili podmiot do wykazania publikacji jako osiągnięcia w danej dyscyplinie (k)</t>
  </si>
  <si>
    <t>Artykuł naukowy opublikowany w latach 2017-2018 - wykaz czasopism z 2017 roku</t>
  </si>
  <si>
    <t>Czasopismo lub konferencja spoza wykazu</t>
  </si>
  <si>
    <t>100 / 140 / 200</t>
  </si>
  <si>
    <t>monografia</t>
  </si>
  <si>
    <t>redakcja</t>
  </si>
  <si>
    <t>rozdział</t>
  </si>
  <si>
    <t>200 (300*)</t>
  </si>
  <si>
    <t>* w przypadku osiągnięć z dziedziny nauk humanistycznych, społecznych i nauk teologicznych</t>
  </si>
  <si>
    <t>100 (150*)</t>
  </si>
  <si>
    <t>50 (75*)</t>
  </si>
  <si>
    <t>80 (100*)</t>
  </si>
  <si>
    <t>Liczba autorów artykułu naukowego/redaktorów (w przypadku redakcji) prowadzących działalność naukową w UŁ, którzy upoważnili podmiot do wykazania publikacji jako osiągnięcia w danej dyscyplinie (k)</t>
  </si>
  <si>
    <t>Liczba wszystkich autorów artykułu/redaktorów (w przypadku redakcji) (m)</t>
  </si>
  <si>
    <t>Spoza wykazu</t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</si>
  <si>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∗√(k/m), 
ale nie mniej niż 10% P</t>
    </r>
    <r>
      <rPr>
        <vertAlign val="subscript"/>
        <sz val="11"/>
        <color theme="1"/>
        <rFont val="Calibri"/>
        <family val="2"/>
        <charset val="238"/>
        <scheme val="minor"/>
      </rPr>
      <t>c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</si>
  <si>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∗</t>
    </r>
    <r>
      <rPr>
        <sz val="11"/>
        <color theme="1"/>
        <rFont val="Calibri"/>
        <family val="2"/>
        <charset val="238"/>
      </rPr>
      <t>√</t>
    </r>
    <r>
      <rPr>
        <sz val="11"/>
        <color theme="1"/>
        <rFont val="Calibri"/>
        <family val="2"/>
        <charset val="238"/>
        <scheme val="minor"/>
      </rPr>
      <t>(k/m), 
ale nie mniej niż 10% P</t>
    </r>
    <r>
      <rPr>
        <vertAlign val="subscript"/>
        <sz val="11"/>
        <color theme="1"/>
        <rFont val="Calibri"/>
        <family val="2"/>
        <charset val="238"/>
        <scheme val="minor"/>
      </rPr>
      <t>c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</si>
  <si>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∗k/m, 
ale nie mniej niż 10% P</t>
    </r>
    <r>
      <rPr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</si>
  <si>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>∗k/m, 
ale nie mniej niż 10% P</t>
    </r>
    <r>
      <rPr>
        <vertAlign val="subscript"/>
        <sz val="11"/>
        <color theme="1"/>
        <rFont val="Calibri"/>
        <family val="2"/>
        <charset val="238"/>
        <scheme val="minor"/>
      </rPr>
      <t>c</t>
    </r>
  </si>
  <si>
    <t>powrót</t>
  </si>
  <si>
    <t>Czasopismo naukowe lub materiały konferencyjne zamieszczone w wykazie czasopism i materiałów</t>
  </si>
  <si>
    <t>Monografia naukowa / redakcja naukowa monografii naukowej / rozdział w monografii naukowej - poziom II</t>
  </si>
  <si>
    <t>Monografia naukowa / redakcja / rozdział z dziedziny nauk humanistycznych, społecznych oraz teologicznych</t>
  </si>
  <si>
    <t>Monografia naukowa / redakcja naukowa monografii naukowej / rozdział w monografii naukowej - poziom II
Monografia naukowa pozytywnie oceniona przez KEN (na wniosek)</t>
  </si>
  <si>
    <t>Monografia naukowa / redakcja naukowa monografii / rozdział w monografii spoza wykazu wydawnictw</t>
  </si>
  <si>
    <r>
      <rPr>
        <b/>
        <sz val="11"/>
        <color theme="1"/>
        <rFont val="Calibri"/>
        <family val="2"/>
        <charset val="238"/>
        <scheme val="minor"/>
      </rPr>
      <t xml:space="preserve">k </t>
    </r>
    <r>
      <rPr>
        <sz val="11"/>
        <color theme="1"/>
        <rFont val="Calibri"/>
        <family val="2"/>
        <charset val="238"/>
        <scheme val="minor"/>
      </rPr>
      <t xml:space="preserve">- liczba autorów monografii naukowej / rozdziału w monografii naukowej / liczba redaktorów naukowych monografii prowadzących działalność naukową w UŁ, którzy upoważnili podmiot do wykazania publikacji jako osiągnięcia w danej dyscyplinie
</t>
    </r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- liczba wszystkich autorów monografii naukowej / rozdziału w monografii naukowej / liczba redaktorów naukowych monografii naukowej</t>
    </r>
  </si>
  <si>
    <t>40 / 70</t>
  </si>
  <si>
    <t>Czasopismo lub konferencja z ostatniego wykazu czasopism</t>
  </si>
  <si>
    <t>Ostatni wykaz wydawnictw - poziom II</t>
  </si>
  <si>
    <t>Ostatni wykaz wydawnictw - poziom I</t>
  </si>
  <si>
    <t>Artykuł naukowy opublikowany w latach 2019-2021 w czasopiśmie naukowym lub materiałach konferencyjnych - aktualnie obowiązujący wykaz czasopism i materiałów z konferencji międzynarodowych z 2019 roku</t>
  </si>
  <si>
    <t>Monografia naukowa / redakcja monografii naukowej / rozdział w monografii naukowej z lat 2017-2021 - aktualnie obowiązujący wykaz wydawnictw z 2020 roku</t>
  </si>
  <si>
    <t>50% wartości punktowej ustalonej zgodnie z przepisami § 12 i § 13 rozporządzenia</t>
  </si>
  <si>
    <t>Recenzowany i opatrzony przypisami, bibliografią lub innym właściwym dla danej dyscypliny naukowej aparatem naukowym przekład:
a) na język polski dzieła istotnego dla nauki lub kultury
b) na inny język nowożytny dzieła istotnego dla nauki lub kultury, wydanego w języku polskim</t>
  </si>
  <si>
    <t>Edycja naukowa tekstów źródłowych</t>
  </si>
  <si>
    <t>50% wartości punktowej ustalonej zgodnie z przepisami § 12 i § 13 rozporządzenia  [zgodnie z wykazemi w zależności od liczby współautorów], a w przypadku gdy monografia ta powstała w wyniku realizacji projektu finansowanego:
a) przez Narodowe Centrum Nauki,
b) przez Fundację na rzecz Nauki Polskiej,
c) w ramach Narodowego Programu Rozwoju Humanistyki,
d) w ramach programu ramowego w zakresie wspierania badań i innowacji Unii Europejskiej albo w ramach programu związanego z wdrażaniem takiego programu
– 100% tej wartości</t>
  </si>
  <si>
    <t>200, 140, 100, 70, 40, 20 pkt – zgodnie z punktacją z ostatniego wykazu czasopism</t>
  </si>
  <si>
    <t>Przepisy przejściowe dla artykułów naukowych z lat 2017-2018</t>
  </si>
  <si>
    <t>Część  A wykazu  –  zawierająca  liczbę  punktów  za  publikacje  w  czasopismach  naukowych posiadających  współczynnik  wpływu  Impact  Factor  (IF),  znajdujących  się  w  bazie Journal Citation Reports (JCR), 
Część B wykazu  –  zawierająca liczbę  punktów  za  publikacje  w  czasopismach  naukowych nieposiadających   współczynnika   wpływu   Impact   Factor   (IF),   
Część  C  –  zawierająca  liczbę  punktów  za  publikacje  w  czasopismach  naukowych znajdujących  się  w  bazie  European  Reference  Index  for  the  Humanities  (ERIH)</t>
  </si>
  <si>
    <t>Zgodnie z wykazem (część A, B, C) 
od 1 do 50 pkt</t>
  </si>
  <si>
    <t>Artykuł nieujęty w latach 2017 i 2018 w bazach:
– Scopus,
– Science Citation Index Expanded,
– Social Sciences Citation Index,
– Arts &amp; Humanities Citation Index,
– Emerging Sources Citation Index albo
artykuł ujęty w latach 2017 i 2018 w bazie Scopus – jeżeli czasopismo to nie posiadało statusu czasopisma aktywnego
– wynosi 1 pkt</t>
  </si>
  <si>
    <t>1 pkt</t>
  </si>
  <si>
    <t>50% wartości punktowej ustalonej zgodnie z przepisami § 12 i § 13 rozporządzenia [zgodnie z wykazem i w zależności od liczby współautorów]</t>
  </si>
  <si>
    <t>artykuł z lat 2017-2018</t>
  </si>
  <si>
    <t>artykuł z lat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</si>
</sst>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u/>
      <sz val="11"/>
      <color theme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2" fillId="0" borderId="1" xfId="1" quotePrefix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center" vertical="center" wrapText="1"/>
    </xf>
    <xf numFmtId="0" fontId="0" fillId="8" borderId="8" xfId="0" applyFill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11" borderId="8" xfId="0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11" borderId="3" xfId="0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Alignment="1" applyProtection="1">
      <alignment horizontal="center" vertical="center" wrapText="1"/>
    </xf>
    <xf numFmtId="0" fontId="0" fillId="8" borderId="33" xfId="0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0" fillId="11" borderId="35" xfId="0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" fontId="0" fillId="11" borderId="3" xfId="0" applyNumberFormat="1" applyFill="1" applyBorder="1" applyAlignment="1" applyProtection="1">
      <alignment horizontal="center" vertical="center" wrapText="1"/>
      <protection locked="0"/>
    </xf>
    <xf numFmtId="1" fontId="0" fillId="11" borderId="1" xfId="0" applyNumberFormat="1" applyFill="1" applyBorder="1" applyAlignment="1" applyProtection="1">
      <alignment horizontal="center" vertical="center" wrapText="1"/>
      <protection locked="0"/>
    </xf>
    <xf numFmtId="1" fontId="0" fillId="11" borderId="8" xfId="0" applyNumberFormat="1" applyFill="1" applyBorder="1" applyAlignment="1" applyProtection="1">
      <alignment horizontal="center" vertical="center" wrapText="1"/>
      <protection locked="0"/>
    </xf>
    <xf numFmtId="1" fontId="0" fillId="11" borderId="33" xfId="0" applyNumberFormat="1" applyFill="1" applyBorder="1" applyAlignment="1" applyProtection="1">
      <alignment horizontal="center" vertical="center" wrapText="1"/>
      <protection locked="0"/>
    </xf>
    <xf numFmtId="1" fontId="0" fillId="11" borderId="13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wrapText="1"/>
    </xf>
    <xf numFmtId="0" fontId="0" fillId="7" borderId="1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64" fontId="1" fillId="8" borderId="3" xfId="0" applyNumberFormat="1" applyFont="1" applyFill="1" applyBorder="1" applyAlignment="1" applyProtection="1">
      <alignment horizontal="center" vertical="center" wrapText="1"/>
    </xf>
    <xf numFmtId="164" fontId="1" fillId="8" borderId="4" xfId="0" applyNumberFormat="1" applyFont="1" applyFill="1" applyBorder="1" applyAlignment="1" applyProtection="1">
      <alignment horizontal="center" vertical="center" wrapText="1"/>
    </xf>
    <xf numFmtId="164" fontId="1" fillId="8" borderId="1" xfId="0" applyNumberFormat="1" applyFont="1" applyFill="1" applyBorder="1" applyAlignment="1" applyProtection="1">
      <alignment horizontal="center" vertical="center" wrapText="1"/>
    </xf>
    <xf numFmtId="164" fontId="1" fillId="8" borderId="6" xfId="0" applyNumberFormat="1" applyFont="1" applyFill="1" applyBorder="1" applyAlignment="1" applyProtection="1">
      <alignment horizontal="center" vertical="center" wrapText="1"/>
    </xf>
    <xf numFmtId="164" fontId="1" fillId="8" borderId="8" xfId="0" applyNumberFormat="1" applyFont="1" applyFill="1" applyBorder="1" applyAlignment="1" applyProtection="1">
      <alignment horizontal="center" vertical="center" wrapText="1"/>
    </xf>
    <xf numFmtId="164" fontId="1" fillId="8" borderId="9" xfId="0" applyNumberFormat="1" applyFont="1" applyFill="1" applyBorder="1" applyAlignment="1" applyProtection="1">
      <alignment horizontal="center" vertical="center" wrapText="1"/>
    </xf>
    <xf numFmtId="164" fontId="1" fillId="8" borderId="35" xfId="0" applyNumberFormat="1" applyFont="1" applyFill="1" applyBorder="1" applyAlignment="1" applyProtection="1">
      <alignment horizontal="center" vertical="center" wrapText="1"/>
    </xf>
    <xf numFmtId="164" fontId="1" fillId="8" borderId="36" xfId="0" applyNumberFormat="1" applyFont="1" applyFill="1" applyBorder="1" applyAlignment="1" applyProtection="1">
      <alignment horizontal="center" vertical="center" wrapText="1"/>
    </xf>
    <xf numFmtId="164" fontId="0" fillId="8" borderId="3" xfId="0" applyNumberFormat="1" applyFill="1" applyBorder="1" applyAlignment="1" applyProtection="1">
      <alignment horizontal="center" vertical="center" wrapText="1"/>
    </xf>
    <xf numFmtId="164" fontId="0" fillId="8" borderId="1" xfId="0" applyNumberFormat="1" applyFill="1" applyBorder="1" applyAlignment="1" applyProtection="1">
      <alignment horizontal="center" vertical="center" wrapText="1"/>
    </xf>
    <xf numFmtId="164" fontId="0" fillId="8" borderId="8" xfId="0" applyNumberFormat="1" applyFill="1" applyBorder="1" applyAlignment="1" applyProtection="1">
      <alignment horizontal="center" vertical="center" wrapText="1"/>
    </xf>
    <xf numFmtId="164" fontId="0" fillId="8" borderId="35" xfId="0" applyNumberForma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7" fillId="0" borderId="38" xfId="1" applyFont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9" fontId="0" fillId="7" borderId="17" xfId="0" applyNumberFormat="1" applyFill="1" applyBorder="1" applyAlignment="1">
      <alignment horizontal="center" vertical="center" wrapText="1"/>
    </xf>
    <xf numFmtId="49" fontId="0" fillId="7" borderId="18" xfId="0" applyNumberForma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wrapText="1"/>
    </xf>
    <xf numFmtId="0" fontId="5" fillId="2" borderId="29" xfId="1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36" xfId="0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5E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6</xdr:row>
      <xdr:rowOff>342900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2277725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133349</xdr:rowOff>
    </xdr:from>
    <xdr:to>
      <xdr:col>4</xdr:col>
      <xdr:colOff>1428750</xdr:colOff>
      <xdr:row>11</xdr:row>
      <xdr:rowOff>123825</xdr:rowOff>
    </xdr:to>
    <xdr:sp macro="" textlink="">
      <xdr:nvSpPr>
        <xdr:cNvPr id="3" name="Objaśnienie ze strzałką w górę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24075" y="3000374"/>
          <a:ext cx="5010150" cy="561976"/>
        </a:xfrm>
        <a:prstGeom prst="upArrowCallo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619125</xdr:colOff>
      <xdr:row>10</xdr:row>
      <xdr:rowOff>0</xdr:rowOff>
    </xdr:from>
    <xdr:to>
      <xdr:col>3</xdr:col>
      <xdr:colOff>2152650</xdr:colOff>
      <xdr:row>11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86200" y="3248025"/>
          <a:ext cx="1533525" cy="247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Proszę uzupełnić dane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133349</xdr:rowOff>
    </xdr:from>
    <xdr:to>
      <xdr:col>4</xdr:col>
      <xdr:colOff>1428750</xdr:colOff>
      <xdr:row>10</xdr:row>
      <xdr:rowOff>123825</xdr:rowOff>
    </xdr:to>
    <xdr:sp macro="" textlink="">
      <xdr:nvSpPr>
        <xdr:cNvPr id="2" name="Objaśnienie ze strzałką w górę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24075" y="3209924"/>
          <a:ext cx="5010150" cy="561976"/>
        </a:xfrm>
        <a:prstGeom prst="upArrowCallo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619125</xdr:colOff>
      <xdr:row>9</xdr:row>
      <xdr:rowOff>0</xdr:rowOff>
    </xdr:from>
    <xdr:to>
      <xdr:col>3</xdr:col>
      <xdr:colOff>2152650</xdr:colOff>
      <xdr:row>10</xdr:row>
      <xdr:rowOff>57150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886200" y="3457575"/>
          <a:ext cx="1533525" cy="247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Proszę uzupełnić dane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13</xdr:row>
      <xdr:rowOff>76199</xdr:rowOff>
    </xdr:from>
    <xdr:to>
      <xdr:col>6</xdr:col>
      <xdr:colOff>0</xdr:colOff>
      <xdr:row>16</xdr:row>
      <xdr:rowOff>76200</xdr:rowOff>
    </xdr:to>
    <xdr:sp macro="" textlink="">
      <xdr:nvSpPr>
        <xdr:cNvPr id="2" name="Objaśnienie ze strzałką w górę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724275" y="3933824"/>
          <a:ext cx="5010150" cy="571501"/>
        </a:xfrm>
        <a:prstGeom prst="upArrowCallo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647700</xdr:colOff>
      <xdr:row>14</xdr:row>
      <xdr:rowOff>142875</xdr:rowOff>
    </xdr:from>
    <xdr:to>
      <xdr:col>4</xdr:col>
      <xdr:colOff>2181225</xdr:colOff>
      <xdr:row>16</xdr:row>
      <xdr:rowOff>9525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05450" y="4191000"/>
          <a:ext cx="1533525" cy="247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Proszę uzupełnić dane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ip.nauka.gov.pl/wykaz-czasopism-naukowych/komunikat-w-sprawie-wykazu-czasopism-naukowych-wraz-z-liczba-punktow-przyznanych-za-publikacje-naukowe-w-tych-czasopismach-ustalony-na-podstawie-wykazow-ogloszonych-w-latach-2013-2016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bip.nauka.gov.pl/inne2/komunikat-ministra-nauki-i-szkolnictwa-wyzszego-z-dnia-18-grudnia-2019-r-w-sprawie-wykazu-czasopism-naukowych-i-recenzowanych-materialow-z-konferencji-miedzynarodowych.html" TargetMode="External"/><Relationship Id="rId1" Type="http://schemas.openxmlformats.org/officeDocument/2006/relationships/hyperlink" Target="http://www.bip.nauka.gov.pl/wykaz-czasopism-naukowych/komunikat-w-sprawie-wykazu-czasopism-naukowych-wraz-z-liczba-punktow-przyznanych-za-publikacje-naukowe-w-tych-czasopismach-ustalony-na-podstawie-wykazow-ogloszonych-w-latach-2013-2016.html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gov.pl/web/nauka/wykaz-wydawnictw-publikujacych-recenzowane-monografie-naukowe" TargetMode="External"/><Relationship Id="rId1" Type="http://schemas.openxmlformats.org/officeDocument/2006/relationships/hyperlink" Target="http://www.bip.nauka.gov.pl/wykaz-czasopism-naukowych/komunikat-w-sprawie-wykazu-czasopism-naukowych-wraz-z-liczba-punktow-przyznanych-za-publikacje-naukowe-w-tych-czasopismach-ustalony-na-podstawie-wykazow-ogloszonych-w-latach-2013-2016.html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showGridLines="0" showWhiteSpace="0" zoomScale="110" zoomScaleNormal="110" zoomScaleSheetLayoutView="100" workbookViewId="0">
      <selection activeCell="A9" sqref="A9:A11"/>
    </sheetView>
  </sheetViews>
  <sheetFormatPr defaultRowHeight="15" x14ac:dyDescent="0.25"/>
  <cols>
    <col min="1" max="1" width="46.5703125" style="1" customWidth="1"/>
    <col min="2" max="2" width="73.5703125" style="1" customWidth="1"/>
    <col min="3" max="3" width="41.7109375" style="1" customWidth="1"/>
    <col min="4" max="4" width="9.140625" style="1"/>
    <col min="5" max="5" width="23.140625" style="1" customWidth="1"/>
    <col min="6" max="13" width="9.140625" style="1"/>
  </cols>
  <sheetData>
    <row r="1" spans="1:3" x14ac:dyDescent="0.25">
      <c r="B1" s="42" t="s">
        <v>28</v>
      </c>
    </row>
    <row r="2" spans="1:3" x14ac:dyDescent="0.25">
      <c r="B2" s="67" t="s">
        <v>29</v>
      </c>
    </row>
    <row r="3" spans="1:3" x14ac:dyDescent="0.25">
      <c r="B3" s="67" t="s">
        <v>30</v>
      </c>
    </row>
    <row r="4" spans="1:3" x14ac:dyDescent="0.25">
      <c r="B4" s="67" t="s">
        <v>31</v>
      </c>
    </row>
    <row r="5" spans="1:3" x14ac:dyDescent="0.25">
      <c r="B5" s="67" t="s">
        <v>106</v>
      </c>
    </row>
    <row r="6" spans="1:3" ht="15.75" thickBot="1" x14ac:dyDescent="0.3"/>
    <row r="7" spans="1:3" x14ac:dyDescent="0.25">
      <c r="A7" s="81" t="s">
        <v>5</v>
      </c>
      <c r="B7" s="82"/>
      <c r="C7" s="83"/>
    </row>
    <row r="8" spans="1:3" ht="45.75" thickBot="1" x14ac:dyDescent="0.3">
      <c r="A8" s="34" t="s">
        <v>89</v>
      </c>
      <c r="B8" s="35" t="s">
        <v>6</v>
      </c>
      <c r="C8" s="36" t="s">
        <v>7</v>
      </c>
    </row>
    <row r="9" spans="1:3" ht="75" x14ac:dyDescent="0.25">
      <c r="A9" s="86" t="s">
        <v>8</v>
      </c>
      <c r="B9" s="37" t="s">
        <v>9</v>
      </c>
      <c r="C9" s="84" t="s">
        <v>105</v>
      </c>
    </row>
    <row r="10" spans="1:3" ht="18.75" customHeight="1" x14ac:dyDescent="0.25">
      <c r="A10" s="87"/>
      <c r="B10" s="9" t="s">
        <v>10</v>
      </c>
      <c r="C10" s="85"/>
    </row>
    <row r="11" spans="1:3" ht="16.5" customHeight="1" x14ac:dyDescent="0.25">
      <c r="A11" s="87"/>
      <c r="B11" s="9" t="s">
        <v>11</v>
      </c>
      <c r="C11" s="85"/>
    </row>
    <row r="12" spans="1:3" ht="20.25" customHeight="1" x14ac:dyDescent="0.25">
      <c r="A12" s="38" t="s">
        <v>12</v>
      </c>
      <c r="B12" s="9" t="s">
        <v>13</v>
      </c>
      <c r="C12" s="39" t="s">
        <v>14</v>
      </c>
    </row>
    <row r="13" spans="1:3" ht="43.5" customHeight="1" thickBot="1" x14ac:dyDescent="0.3">
      <c r="A13" s="13" t="s">
        <v>8</v>
      </c>
      <c r="B13" s="14" t="s">
        <v>33</v>
      </c>
      <c r="C13" s="15" t="s">
        <v>101</v>
      </c>
    </row>
    <row r="14" spans="1:3" x14ac:dyDescent="0.25">
      <c r="A14" s="3"/>
      <c r="B14" s="57" t="s">
        <v>88</v>
      </c>
      <c r="C14" s="3"/>
    </row>
    <row r="15" spans="1:3" ht="15.75" thickBot="1" x14ac:dyDescent="0.3"/>
    <row r="16" spans="1:3" x14ac:dyDescent="0.25">
      <c r="A16" s="88" t="s">
        <v>15</v>
      </c>
      <c r="B16" s="89"/>
      <c r="C16" s="90"/>
    </row>
    <row r="17" spans="1:3" ht="30" x14ac:dyDescent="0.25">
      <c r="A17" s="16" t="s">
        <v>16</v>
      </c>
      <c r="B17" s="5" t="s">
        <v>6</v>
      </c>
      <c r="C17" s="17" t="s">
        <v>7</v>
      </c>
    </row>
    <row r="18" spans="1:3" ht="60" x14ac:dyDescent="0.25">
      <c r="A18" s="96" t="s">
        <v>8</v>
      </c>
      <c r="B18" s="8" t="s">
        <v>17</v>
      </c>
      <c r="C18" s="18" t="s">
        <v>19</v>
      </c>
    </row>
    <row r="19" spans="1:3" ht="60" x14ac:dyDescent="0.25">
      <c r="A19" s="96"/>
      <c r="B19" s="8" t="s">
        <v>18</v>
      </c>
      <c r="C19" s="18" t="s">
        <v>32</v>
      </c>
    </row>
    <row r="20" spans="1:3" ht="75" x14ac:dyDescent="0.25">
      <c r="A20" s="65"/>
      <c r="B20" s="8" t="s">
        <v>102</v>
      </c>
      <c r="C20" s="18" t="s">
        <v>111</v>
      </c>
    </row>
    <row r="21" spans="1:3" ht="225" x14ac:dyDescent="0.25">
      <c r="A21" s="65"/>
      <c r="B21" s="8" t="s">
        <v>103</v>
      </c>
      <c r="C21" s="18" t="s">
        <v>104</v>
      </c>
    </row>
    <row r="22" spans="1:3" ht="30" x14ac:dyDescent="0.25">
      <c r="A22" s="94" t="s">
        <v>12</v>
      </c>
      <c r="B22" s="8" t="s">
        <v>20</v>
      </c>
      <c r="C22" s="18" t="s">
        <v>22</v>
      </c>
    </row>
    <row r="23" spans="1:3" ht="21.75" customHeight="1" thickBot="1" x14ac:dyDescent="0.3">
      <c r="A23" s="95"/>
      <c r="B23" s="20" t="s">
        <v>21</v>
      </c>
      <c r="C23" s="21" t="s">
        <v>23</v>
      </c>
    </row>
    <row r="24" spans="1:3" x14ac:dyDescent="0.25">
      <c r="A24" s="2"/>
      <c r="B24" s="58" t="s">
        <v>88</v>
      </c>
      <c r="C24" s="2"/>
    </row>
    <row r="25" spans="1:3" ht="15.75" thickBot="1" x14ac:dyDescent="0.3">
      <c r="A25" s="2"/>
      <c r="B25" s="2"/>
      <c r="C25" s="2"/>
    </row>
    <row r="26" spans="1:3" x14ac:dyDescent="0.25">
      <c r="A26" s="97" t="s">
        <v>24</v>
      </c>
      <c r="B26" s="98"/>
      <c r="C26" s="99"/>
    </row>
    <row r="27" spans="1:3" ht="30" x14ac:dyDescent="0.25">
      <c r="A27" s="27" t="s">
        <v>16</v>
      </c>
      <c r="B27" s="6" t="s">
        <v>6</v>
      </c>
      <c r="C27" s="28" t="s">
        <v>7</v>
      </c>
    </row>
    <row r="28" spans="1:3" ht="60" x14ac:dyDescent="0.25">
      <c r="A28" s="91" t="s">
        <v>8</v>
      </c>
      <c r="B28" s="10" t="s">
        <v>17</v>
      </c>
      <c r="C28" s="29" t="s">
        <v>25</v>
      </c>
    </row>
    <row r="29" spans="1:3" ht="17.25" customHeight="1" x14ac:dyDescent="0.25">
      <c r="A29" s="92"/>
      <c r="B29" s="10" t="s">
        <v>18</v>
      </c>
      <c r="C29" s="29" t="s">
        <v>23</v>
      </c>
    </row>
    <row r="30" spans="1:3" ht="30" x14ac:dyDescent="0.25">
      <c r="A30" s="91" t="s">
        <v>12</v>
      </c>
      <c r="B30" s="10" t="s">
        <v>20</v>
      </c>
      <c r="C30" s="29" t="s">
        <v>23</v>
      </c>
    </row>
    <row r="31" spans="1:3" ht="20.25" customHeight="1" thickBot="1" x14ac:dyDescent="0.3">
      <c r="A31" s="93"/>
      <c r="B31" s="30" t="s">
        <v>21</v>
      </c>
      <c r="C31" s="31" t="s">
        <v>14</v>
      </c>
    </row>
    <row r="32" spans="1:3" x14ac:dyDescent="0.25">
      <c r="A32" s="3"/>
      <c r="B32" s="57" t="s">
        <v>88</v>
      </c>
      <c r="C32" s="3"/>
    </row>
    <row r="33" spans="1:3" ht="15.75" thickBot="1" x14ac:dyDescent="0.3">
      <c r="A33" s="2"/>
      <c r="B33" s="2"/>
      <c r="C33" s="2"/>
    </row>
    <row r="34" spans="1:3" x14ac:dyDescent="0.25">
      <c r="A34" s="100" t="s">
        <v>26</v>
      </c>
      <c r="B34" s="101"/>
      <c r="C34" s="102"/>
    </row>
    <row r="35" spans="1:3" ht="30" x14ac:dyDescent="0.25">
      <c r="A35" s="22" t="s">
        <v>16</v>
      </c>
      <c r="B35" s="7" t="s">
        <v>6</v>
      </c>
      <c r="C35" s="23" t="s">
        <v>7</v>
      </c>
    </row>
    <row r="36" spans="1:3" ht="60" x14ac:dyDescent="0.25">
      <c r="A36" s="103" t="s">
        <v>8</v>
      </c>
      <c r="B36" s="11" t="s">
        <v>17</v>
      </c>
      <c r="C36" s="24" t="s">
        <v>27</v>
      </c>
    </row>
    <row r="37" spans="1:3" ht="21" customHeight="1" x14ac:dyDescent="0.25">
      <c r="A37" s="103"/>
      <c r="B37" s="11" t="s">
        <v>18</v>
      </c>
      <c r="C37" s="24" t="s">
        <v>23</v>
      </c>
    </row>
    <row r="38" spans="1:3" ht="30" x14ac:dyDescent="0.25">
      <c r="A38" s="103" t="s">
        <v>12</v>
      </c>
      <c r="B38" s="11" t="s">
        <v>20</v>
      </c>
      <c r="C38" s="24" t="s">
        <v>23</v>
      </c>
    </row>
    <row r="39" spans="1:3" ht="20.25" customHeight="1" thickBot="1" x14ac:dyDescent="0.3">
      <c r="A39" s="104"/>
      <c r="B39" s="25" t="s">
        <v>21</v>
      </c>
      <c r="C39" s="26" t="s">
        <v>14</v>
      </c>
    </row>
    <row r="40" spans="1:3" x14ac:dyDescent="0.25">
      <c r="A40" s="2"/>
      <c r="B40" s="58" t="s">
        <v>88</v>
      </c>
      <c r="C40" s="2"/>
    </row>
    <row r="41" spans="1:3" x14ac:dyDescent="0.25">
      <c r="A41" s="2"/>
      <c r="B41" s="2"/>
      <c r="C41" s="2"/>
    </row>
    <row r="42" spans="1:3" x14ac:dyDescent="0.25">
      <c r="A42" s="80" t="s">
        <v>106</v>
      </c>
      <c r="B42" s="80"/>
      <c r="C42" s="80"/>
    </row>
    <row r="43" spans="1:3" ht="45" x14ac:dyDescent="0.25">
      <c r="A43" s="32" t="s">
        <v>89</v>
      </c>
      <c r="B43" s="32" t="s">
        <v>6</v>
      </c>
      <c r="C43" s="32" t="s">
        <v>7</v>
      </c>
    </row>
    <row r="44" spans="1:3" ht="120" x14ac:dyDescent="0.25">
      <c r="A44" s="33" t="s">
        <v>8</v>
      </c>
      <c r="B44" s="33" t="s">
        <v>107</v>
      </c>
      <c r="C44" s="33" t="s">
        <v>108</v>
      </c>
    </row>
    <row r="45" spans="1:3" ht="45" x14ac:dyDescent="0.25">
      <c r="A45" s="33" t="s">
        <v>12</v>
      </c>
      <c r="B45" s="33" t="s">
        <v>34</v>
      </c>
      <c r="C45" s="33" t="s">
        <v>35</v>
      </c>
    </row>
    <row r="46" spans="1:3" ht="45" x14ac:dyDescent="0.25">
      <c r="A46" s="33" t="s">
        <v>12</v>
      </c>
      <c r="B46" s="33" t="s">
        <v>36</v>
      </c>
      <c r="C46" s="33" t="s">
        <v>35</v>
      </c>
    </row>
    <row r="47" spans="1:3" ht="135" x14ac:dyDescent="0.25">
      <c r="A47" s="33" t="s">
        <v>12</v>
      </c>
      <c r="B47" s="33" t="s">
        <v>109</v>
      </c>
      <c r="C47" s="33" t="s">
        <v>110</v>
      </c>
    </row>
    <row r="48" spans="1:3" x14ac:dyDescent="0.25">
      <c r="A48" s="2"/>
      <c r="B48" s="58" t="s">
        <v>88</v>
      </c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</sheetData>
  <sheetProtection algorithmName="SHA-512" hashValue="O/yxvUnvANb4KGtsR1xq0ol8z63q3kofO9jnsZPTtH7zoWyDSIBwaaOAs60pTLUS9swtsPTrxrZkrvnVgxPkcQ==" saltValue="eHaH0MOqCzyPNSQqDZ0gnQ==" spinCount="100000" sheet="1" objects="1" scenarios="1"/>
  <mergeCells count="13">
    <mergeCell ref="A42:C42"/>
    <mergeCell ref="A7:C7"/>
    <mergeCell ref="C9:C11"/>
    <mergeCell ref="A9:A11"/>
    <mergeCell ref="A16:C16"/>
    <mergeCell ref="A28:A29"/>
    <mergeCell ref="A30:A31"/>
    <mergeCell ref="A22:A23"/>
    <mergeCell ref="A18:A19"/>
    <mergeCell ref="A26:C26"/>
    <mergeCell ref="A34:C34"/>
    <mergeCell ref="A38:A39"/>
    <mergeCell ref="A36:A37"/>
  </mergeCells>
  <hyperlinks>
    <hyperlink ref="B2" location="'Punkty za publikacje i redakcję'!B16:C23" display="Monografia naukowa" xr:uid="{00000000-0004-0000-0000-000001000000}"/>
    <hyperlink ref="B3" location="'Punkty za publikacje i redakcję'!B26:C31" display="Redakcja monografii naukowej" xr:uid="{00000000-0004-0000-0000-000002000000}"/>
    <hyperlink ref="B4" location="'Punkty za publikacje i redakcję'!B34:C39" display="Rozdział w monografii naukowej" xr:uid="{00000000-0004-0000-0000-000003000000}"/>
    <hyperlink ref="B5" location="'Punkty za publikacje i redakcję'!B42:C47" display="Przepisy przejściowe dla artykułów naukowych z lat 2017-2018" xr:uid="{00000000-0004-0000-0000-000004000000}"/>
    <hyperlink ref="B24" location="'Punkty za publikacje i redakcję'!C1" display="powrót" xr:uid="{00000000-0004-0000-0000-000006000000}"/>
    <hyperlink ref="B32" location="'Punkty za publikacje i redakcję'!C1" display="powrót" xr:uid="{00000000-0004-0000-0000-000007000000}"/>
    <hyperlink ref="B40" location="'Punkty za publikacje i redakcję'!C1" display="powrót" xr:uid="{00000000-0004-0000-0000-000008000000}"/>
    <hyperlink ref="B48" location="'Punkty za publikacje i redakcję'!C1" display="powrót" xr:uid="{00000000-0004-0000-0000-000009000000}"/>
    <hyperlink ref="B14" location="'Punkty za publikacje i redakcję'!C1" display="powrót" xr:uid="{00000000-0004-0000-0000-000005000000}"/>
    <hyperlink ref="B1" location="'Punkty za publikacje i redakcję'!B7:B13" display="Artykuł naukowy" xr:uid="{00000000-0004-0000-0000-000000000000}"/>
  </hyperlinks>
  <pageMargins left="0.7" right="0.7" top="0.75" bottom="0.75" header="0.3" footer="0.3"/>
  <pageSetup paperSize="9" scale="81" orientation="landscape" r:id="rId1"/>
  <headerFooter>
    <oddHeader>&amp;CPunkty za publikacje i redakcje</oddHeader>
  </headerFooter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6"/>
  <sheetViews>
    <sheetView showGridLines="0" workbookViewId="0">
      <selection activeCell="G9" sqref="G9"/>
    </sheetView>
  </sheetViews>
  <sheetFormatPr defaultRowHeight="15" x14ac:dyDescent="0.25"/>
  <cols>
    <col min="1" max="1" width="24.7109375" style="1" customWidth="1"/>
    <col min="2" max="2" width="29" style="1" customWidth="1"/>
    <col min="3" max="3" width="29.85546875" style="1" customWidth="1"/>
    <col min="4" max="4" width="34" style="1" customWidth="1"/>
    <col min="5" max="5" width="24" style="1" customWidth="1"/>
    <col min="6" max="6" width="21.5703125" style="1" customWidth="1"/>
    <col min="7" max="22" width="9.140625" style="1"/>
  </cols>
  <sheetData>
    <row r="1" spans="1:6" x14ac:dyDescent="0.25">
      <c r="C1" s="140" t="s">
        <v>28</v>
      </c>
      <c r="D1" s="140"/>
    </row>
    <row r="2" spans="1:6" ht="45" customHeight="1" x14ac:dyDescent="0.25">
      <c r="C2" s="140" t="s">
        <v>41</v>
      </c>
      <c r="D2" s="140"/>
    </row>
    <row r="3" spans="1:6" ht="45" customHeight="1" x14ac:dyDescent="0.25">
      <c r="C3" s="140" t="s">
        <v>49</v>
      </c>
      <c r="D3" s="140"/>
    </row>
    <row r="5" spans="1:6" ht="15.75" thickBot="1" x14ac:dyDescent="0.3"/>
    <row r="6" spans="1:6" x14ac:dyDescent="0.25">
      <c r="A6" s="81" t="s">
        <v>28</v>
      </c>
      <c r="B6" s="82"/>
      <c r="C6" s="82"/>
      <c r="D6" s="82"/>
      <c r="E6" s="82"/>
      <c r="F6" s="83"/>
    </row>
    <row r="7" spans="1:6" ht="48" customHeight="1" x14ac:dyDescent="0.25">
      <c r="A7" s="12" t="s">
        <v>0</v>
      </c>
      <c r="B7" s="111" t="s">
        <v>1</v>
      </c>
      <c r="C7" s="111"/>
      <c r="D7" s="106" t="s">
        <v>59</v>
      </c>
      <c r="E7" s="106" t="s">
        <v>37</v>
      </c>
      <c r="F7" s="108" t="s">
        <v>61</v>
      </c>
    </row>
    <row r="8" spans="1:6" x14ac:dyDescent="0.25">
      <c r="A8" s="121" t="s">
        <v>42</v>
      </c>
      <c r="B8" s="40" t="s">
        <v>112</v>
      </c>
      <c r="C8" s="40" t="s">
        <v>113</v>
      </c>
      <c r="D8" s="107"/>
      <c r="E8" s="107"/>
      <c r="F8" s="109"/>
    </row>
    <row r="9" spans="1:6" ht="30" customHeight="1" x14ac:dyDescent="0.25">
      <c r="A9" s="122"/>
      <c r="B9" s="110" t="s">
        <v>2</v>
      </c>
      <c r="C9" s="9">
        <v>200</v>
      </c>
      <c r="D9" s="110" t="s">
        <v>48</v>
      </c>
      <c r="E9" s="110" t="s">
        <v>39</v>
      </c>
      <c r="F9" s="85" t="s">
        <v>40</v>
      </c>
    </row>
    <row r="10" spans="1:6" ht="27.75" customHeight="1" x14ac:dyDescent="0.25">
      <c r="A10" s="122"/>
      <c r="B10" s="110"/>
      <c r="C10" s="9">
        <v>140</v>
      </c>
      <c r="D10" s="110"/>
      <c r="E10" s="110"/>
      <c r="F10" s="85"/>
    </row>
    <row r="11" spans="1:6" ht="26.25" customHeight="1" x14ac:dyDescent="0.25">
      <c r="A11" s="122"/>
      <c r="B11" s="110"/>
      <c r="C11" s="9">
        <v>100</v>
      </c>
      <c r="D11" s="110"/>
      <c r="E11" s="110"/>
      <c r="F11" s="85"/>
    </row>
    <row r="12" spans="1:6" ht="30" customHeight="1" x14ac:dyDescent="0.25">
      <c r="A12" s="122"/>
      <c r="B12" s="110" t="s">
        <v>3</v>
      </c>
      <c r="C12" s="9">
        <v>70</v>
      </c>
      <c r="D12" s="110" t="s">
        <v>85</v>
      </c>
      <c r="E12" s="110"/>
      <c r="F12" s="85"/>
    </row>
    <row r="13" spans="1:6" ht="30.75" customHeight="1" x14ac:dyDescent="0.25">
      <c r="A13" s="122"/>
      <c r="B13" s="110"/>
      <c r="C13" s="9">
        <v>40</v>
      </c>
      <c r="D13" s="110"/>
      <c r="E13" s="110"/>
      <c r="F13" s="85"/>
    </row>
    <row r="14" spans="1:6" ht="42" customHeight="1" x14ac:dyDescent="0.25">
      <c r="A14" s="123"/>
      <c r="B14" s="9" t="s">
        <v>4</v>
      </c>
      <c r="C14" s="9">
        <v>20</v>
      </c>
      <c r="D14" s="110" t="s">
        <v>86</v>
      </c>
      <c r="E14" s="110"/>
      <c r="F14" s="85"/>
    </row>
    <row r="15" spans="1:6" ht="65.25" customHeight="1" x14ac:dyDescent="0.25">
      <c r="A15" s="43" t="s">
        <v>43</v>
      </c>
      <c r="B15" s="9">
        <v>1</v>
      </c>
      <c r="C15" s="9">
        <v>5</v>
      </c>
      <c r="D15" s="110"/>
      <c r="E15" s="110"/>
      <c r="F15" s="85"/>
    </row>
    <row r="16" spans="1:6" ht="19.5" customHeight="1" x14ac:dyDescent="0.25">
      <c r="A16" s="112" t="s">
        <v>56</v>
      </c>
      <c r="B16" s="113"/>
      <c r="C16" s="113"/>
      <c r="D16" s="113"/>
      <c r="E16" s="113"/>
      <c r="F16" s="114"/>
    </row>
    <row r="17" spans="1:6" ht="20.25" customHeight="1" thickBot="1" x14ac:dyDescent="0.3">
      <c r="A17" s="115"/>
      <c r="B17" s="116"/>
      <c r="C17" s="116"/>
      <c r="D17" s="116"/>
      <c r="E17" s="116"/>
      <c r="F17" s="117"/>
    </row>
    <row r="18" spans="1:6" x14ac:dyDescent="0.25">
      <c r="C18" s="105" t="s">
        <v>88</v>
      </c>
      <c r="D18" s="105"/>
    </row>
    <row r="19" spans="1:6" ht="15.75" thickBot="1" x14ac:dyDescent="0.3"/>
    <row r="20" spans="1:6" x14ac:dyDescent="0.25">
      <c r="A20" s="88" t="s">
        <v>91</v>
      </c>
      <c r="B20" s="89"/>
      <c r="C20" s="89"/>
      <c r="D20" s="89"/>
      <c r="E20" s="89"/>
      <c r="F20" s="90"/>
    </row>
    <row r="21" spans="1:6" ht="77.25" customHeight="1" x14ac:dyDescent="0.25">
      <c r="A21" s="16" t="s">
        <v>0</v>
      </c>
      <c r="B21" s="118" t="s">
        <v>1</v>
      </c>
      <c r="C21" s="118"/>
      <c r="D21" s="5" t="s">
        <v>59</v>
      </c>
      <c r="E21" s="5" t="s">
        <v>37</v>
      </c>
      <c r="F21" s="17" t="s">
        <v>62</v>
      </c>
    </row>
    <row r="22" spans="1:6" ht="75" x14ac:dyDescent="0.25">
      <c r="A22" s="19" t="s">
        <v>90</v>
      </c>
      <c r="B22" s="119" t="s">
        <v>44</v>
      </c>
      <c r="C22" s="120"/>
      <c r="D22" s="41" t="s">
        <v>47</v>
      </c>
      <c r="E22" s="130" t="s">
        <v>38</v>
      </c>
      <c r="F22" s="133" t="s">
        <v>40</v>
      </c>
    </row>
    <row r="23" spans="1:6" ht="120" x14ac:dyDescent="0.25">
      <c r="A23" s="19" t="s">
        <v>92</v>
      </c>
      <c r="B23" s="136" t="s">
        <v>46</v>
      </c>
      <c r="C23" s="137"/>
      <c r="D23" s="8" t="s">
        <v>84</v>
      </c>
      <c r="E23" s="131"/>
      <c r="F23" s="134"/>
    </row>
    <row r="24" spans="1:6" ht="75" x14ac:dyDescent="0.25">
      <c r="A24" s="19" t="s">
        <v>93</v>
      </c>
      <c r="B24" s="138" t="s">
        <v>45</v>
      </c>
      <c r="C24" s="139"/>
      <c r="D24" s="8" t="s">
        <v>87</v>
      </c>
      <c r="E24" s="132"/>
      <c r="F24" s="135"/>
    </row>
    <row r="25" spans="1:6" ht="21.75" customHeight="1" x14ac:dyDescent="0.25">
      <c r="A25" s="124" t="s">
        <v>94</v>
      </c>
      <c r="B25" s="125"/>
      <c r="C25" s="125"/>
      <c r="D25" s="125"/>
      <c r="E25" s="125"/>
      <c r="F25" s="126"/>
    </row>
    <row r="26" spans="1:6" ht="21.75" customHeight="1" thickBot="1" x14ac:dyDescent="0.3">
      <c r="A26" s="127"/>
      <c r="B26" s="128"/>
      <c r="C26" s="128"/>
      <c r="D26" s="128"/>
      <c r="E26" s="128"/>
      <c r="F26" s="129"/>
    </row>
    <row r="27" spans="1:6" x14ac:dyDescent="0.25">
      <c r="C27" s="105" t="s">
        <v>88</v>
      </c>
      <c r="D27" s="105"/>
    </row>
    <row r="28" spans="1:6" ht="15.75" thickBot="1" x14ac:dyDescent="0.3"/>
    <row r="29" spans="1:6" x14ac:dyDescent="0.25">
      <c r="A29" s="88" t="s">
        <v>50</v>
      </c>
      <c r="B29" s="89"/>
      <c r="C29" s="89"/>
      <c r="D29" s="89"/>
      <c r="E29" s="89"/>
      <c r="F29" s="90"/>
    </row>
    <row r="30" spans="1:6" ht="63.75" customHeight="1" x14ac:dyDescent="0.25">
      <c r="A30" s="16" t="s">
        <v>0</v>
      </c>
      <c r="B30" s="118" t="s">
        <v>1</v>
      </c>
      <c r="C30" s="118"/>
      <c r="D30" s="5" t="s">
        <v>59</v>
      </c>
      <c r="E30" s="5" t="s">
        <v>37</v>
      </c>
      <c r="F30" s="17" t="s">
        <v>62</v>
      </c>
    </row>
    <row r="31" spans="1:6" ht="75" x14ac:dyDescent="0.25">
      <c r="A31" s="19" t="s">
        <v>90</v>
      </c>
      <c r="B31" s="119" t="s">
        <v>51</v>
      </c>
      <c r="C31" s="120"/>
      <c r="D31" s="41" t="s">
        <v>47</v>
      </c>
      <c r="E31" s="130" t="s">
        <v>38</v>
      </c>
      <c r="F31" s="133" t="s">
        <v>40</v>
      </c>
    </row>
    <row r="32" spans="1:6" ht="120" x14ac:dyDescent="0.25">
      <c r="A32" s="19" t="s">
        <v>92</v>
      </c>
      <c r="B32" s="136" t="s">
        <v>52</v>
      </c>
      <c r="C32" s="137"/>
      <c r="D32" s="8" t="s">
        <v>84</v>
      </c>
      <c r="E32" s="131"/>
      <c r="F32" s="134"/>
    </row>
    <row r="33" spans="1:6" ht="75" x14ac:dyDescent="0.25">
      <c r="A33" s="19" t="s">
        <v>93</v>
      </c>
      <c r="B33" s="138" t="s">
        <v>45</v>
      </c>
      <c r="C33" s="139"/>
      <c r="D33" s="8" t="s">
        <v>87</v>
      </c>
      <c r="E33" s="132"/>
      <c r="F33" s="135"/>
    </row>
    <row r="34" spans="1:6" ht="21.75" customHeight="1" x14ac:dyDescent="0.25">
      <c r="A34" s="124" t="s">
        <v>94</v>
      </c>
      <c r="B34" s="125"/>
      <c r="C34" s="125"/>
      <c r="D34" s="125"/>
      <c r="E34" s="125"/>
      <c r="F34" s="126"/>
    </row>
    <row r="35" spans="1:6" ht="21.75" customHeight="1" thickBot="1" x14ac:dyDescent="0.3">
      <c r="A35" s="127"/>
      <c r="B35" s="128"/>
      <c r="C35" s="128"/>
      <c r="D35" s="128"/>
      <c r="E35" s="128"/>
      <c r="F35" s="129"/>
    </row>
    <row r="36" spans="1:6" x14ac:dyDescent="0.25">
      <c r="C36" s="105" t="s">
        <v>88</v>
      </c>
      <c r="D36" s="105"/>
    </row>
  </sheetData>
  <sheetProtection algorithmName="SHA-512" hashValue="5Ln2Y4p+nQOHH0SFtRTlOfhm8WN6g7PZ7kxEejneG+xw5L5yvW/Y3FNqKtcsOJI5qxMP+svFqk5BqpE5a8AEgg==" saltValue="npMHhqEOKuqBFoAvAueF5A==" spinCount="100000" sheet="1" objects="1" scenarios="1"/>
  <mergeCells count="36">
    <mergeCell ref="C1:D1"/>
    <mergeCell ref="C2:D2"/>
    <mergeCell ref="C3:D3"/>
    <mergeCell ref="A29:F29"/>
    <mergeCell ref="B30:C30"/>
    <mergeCell ref="B23:C23"/>
    <mergeCell ref="B24:C24"/>
    <mergeCell ref="E22:E24"/>
    <mergeCell ref="F22:F24"/>
    <mergeCell ref="A25:F26"/>
    <mergeCell ref="B12:B13"/>
    <mergeCell ref="D12:D13"/>
    <mergeCell ref="D14:D15"/>
    <mergeCell ref="C18:D18"/>
    <mergeCell ref="C27:D27"/>
    <mergeCell ref="B31:C31"/>
    <mergeCell ref="E31:E33"/>
    <mergeCell ref="F31:F33"/>
    <mergeCell ref="B32:C32"/>
    <mergeCell ref="B33:C33"/>
    <mergeCell ref="C36:D36"/>
    <mergeCell ref="A6:F6"/>
    <mergeCell ref="D7:D8"/>
    <mergeCell ref="E7:E8"/>
    <mergeCell ref="F7:F8"/>
    <mergeCell ref="B9:B11"/>
    <mergeCell ref="B7:C7"/>
    <mergeCell ref="D9:D11"/>
    <mergeCell ref="A16:F17"/>
    <mergeCell ref="A20:F20"/>
    <mergeCell ref="B21:C21"/>
    <mergeCell ref="B22:C22"/>
    <mergeCell ref="E9:E15"/>
    <mergeCell ref="F9:F15"/>
    <mergeCell ref="A8:A14"/>
    <mergeCell ref="A34:F35"/>
  </mergeCells>
  <hyperlinks>
    <hyperlink ref="C1" location="'Sposób oceny publikacji'!A6:A17" display="Artykuł naukowy" xr:uid="{00000000-0004-0000-0100-000000000000}"/>
    <hyperlink ref="C3" location="'Sposób oceny publikacji'!A29:A35" display="Monografia z dziedziny nauk ścisłych i przyrodniczych oraz pozostałych" xr:uid="{00000000-0004-0000-0100-000001000000}"/>
    <hyperlink ref="C2" location="'Sposób oceny publikacji'!A20:A26" display="Monografia z dziedziny nauk humanistycznych, społecznych oraz teologicznych" xr:uid="{00000000-0004-0000-0100-000002000000}"/>
    <hyperlink ref="C1:D1" location="'Sposób oceny publikacji'!A6:A17" display="Artykuł naukowy" xr:uid="{00000000-0004-0000-0100-000003000000}"/>
    <hyperlink ref="C18:D18" location="'Sposób oceny publikacji'!E1" display="powrót" xr:uid="{00000000-0004-0000-0100-000004000000}"/>
    <hyperlink ref="C27:D27" location="'Sposób oceny publikacji'!E1" display="powrót" xr:uid="{00000000-0004-0000-0100-000005000000}"/>
    <hyperlink ref="C36:D36" location="'Sposób oceny publikacji'!E1" display="powrót" xr:uid="{00000000-0004-0000-0100-000006000000}"/>
  </hyperlinks>
  <pageMargins left="0.7" right="0.7" top="0.75" bottom="0.75" header="0.3" footer="0.3"/>
  <pageSetup paperSize="9" scale="80" orientation="landscape" r:id="rId1"/>
  <headerFooter>
    <oddHeader>&amp;CSposób oceny publikacji naukowych</oddHeader>
  </headerFooter>
  <rowBreaks count="2" manualBreakCount="2">
    <brk id="18" max="16383" man="1"/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"/>
  <sheetViews>
    <sheetView showGridLines="0" topLeftCell="A2" workbookViewId="0">
      <selection activeCell="B7" sqref="B7"/>
    </sheetView>
  </sheetViews>
  <sheetFormatPr defaultRowHeight="15" x14ac:dyDescent="0.25"/>
  <cols>
    <col min="1" max="1" width="17.5703125" style="1" customWidth="1"/>
    <col min="2" max="2" width="14.28515625" style="1" customWidth="1"/>
    <col min="3" max="3" width="17.140625" style="1" customWidth="1"/>
    <col min="4" max="4" width="36.5703125" style="1" customWidth="1"/>
    <col min="5" max="5" width="21.5703125" style="1" customWidth="1"/>
    <col min="6" max="6" width="20.7109375" style="1" customWidth="1"/>
    <col min="7" max="8" width="26.7109375" style="1" customWidth="1"/>
    <col min="9" max="10" width="18.42578125" style="1" customWidth="1"/>
    <col min="11" max="11" width="26.28515625" style="1" customWidth="1"/>
    <col min="12" max="19" width="9.140625" style="1"/>
  </cols>
  <sheetData>
    <row r="1" spans="1:10" x14ac:dyDescent="0.25">
      <c r="A1" s="144" t="s">
        <v>70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75" customHeight="1" x14ac:dyDescent="0.25">
      <c r="A2" s="148" t="s">
        <v>0</v>
      </c>
      <c r="B2" s="106" t="s">
        <v>55</v>
      </c>
      <c r="C2" s="106" t="s">
        <v>63</v>
      </c>
      <c r="D2" s="106" t="s">
        <v>69</v>
      </c>
      <c r="E2" s="106" t="s">
        <v>68</v>
      </c>
      <c r="F2" s="106" t="s">
        <v>57</v>
      </c>
      <c r="G2" s="150" t="s">
        <v>60</v>
      </c>
      <c r="H2" s="151"/>
      <c r="I2" s="106" t="s">
        <v>58</v>
      </c>
      <c r="J2" s="108" t="s">
        <v>64</v>
      </c>
    </row>
    <row r="3" spans="1:10" ht="30.75" thickBot="1" x14ac:dyDescent="0.3">
      <c r="A3" s="147"/>
      <c r="B3" s="149"/>
      <c r="C3" s="149"/>
      <c r="D3" s="149"/>
      <c r="E3" s="149"/>
      <c r="F3" s="149"/>
      <c r="G3" s="35" t="s">
        <v>67</v>
      </c>
      <c r="H3" s="35" t="s">
        <v>66</v>
      </c>
      <c r="I3" s="149"/>
      <c r="J3" s="143"/>
    </row>
    <row r="4" spans="1:10" ht="45" customHeight="1" x14ac:dyDescent="0.25">
      <c r="A4" s="141" t="s">
        <v>53</v>
      </c>
      <c r="B4" s="37" t="s">
        <v>2</v>
      </c>
      <c r="C4" s="51">
        <v>50</v>
      </c>
      <c r="D4" s="51">
        <v>3</v>
      </c>
      <c r="E4" s="51">
        <v>5</v>
      </c>
      <c r="F4" s="52" t="s">
        <v>65</v>
      </c>
      <c r="G4" s="76">
        <f>C4</f>
        <v>50</v>
      </c>
      <c r="H4" s="68">
        <f>G4</f>
        <v>50</v>
      </c>
      <c r="I4" s="68">
        <f>H4/C4*1/D4</f>
        <v>0.33333333333333331</v>
      </c>
      <c r="J4" s="69">
        <f>H4/D4</f>
        <v>16.666666666666668</v>
      </c>
    </row>
    <row r="5" spans="1:10" x14ac:dyDescent="0.25">
      <c r="A5" s="147"/>
      <c r="B5" s="9" t="s">
        <v>3</v>
      </c>
      <c r="C5" s="46">
        <v>25</v>
      </c>
      <c r="D5" s="46">
        <v>1</v>
      </c>
      <c r="E5" s="46">
        <v>4</v>
      </c>
      <c r="F5" s="77">
        <f>C5*10%</f>
        <v>2.5</v>
      </c>
      <c r="G5" s="77">
        <f>ROUND(SQRT(D5/E5),4)*C5</f>
        <v>12.5</v>
      </c>
      <c r="H5" s="70">
        <f>IF(G5&gt;F5,G5,F5)</f>
        <v>12.5</v>
      </c>
      <c r="I5" s="70">
        <f t="shared" ref="I5" si="0">H5/C5*1/D5</f>
        <v>0.5</v>
      </c>
      <c r="J5" s="71">
        <f t="shared" ref="J5:J8" si="1">H5/D5</f>
        <v>12.5</v>
      </c>
    </row>
    <row r="6" spans="1:10" ht="15.75" thickBot="1" x14ac:dyDescent="0.3">
      <c r="A6" s="142"/>
      <c r="B6" s="14" t="s">
        <v>4</v>
      </c>
      <c r="C6" s="47">
        <v>15</v>
      </c>
      <c r="D6" s="47">
        <v>2</v>
      </c>
      <c r="E6" s="47">
        <v>10</v>
      </c>
      <c r="F6" s="78">
        <f>C6*10%</f>
        <v>1.5</v>
      </c>
      <c r="G6" s="78">
        <f>ROUND(D6/E6,4)*C6</f>
        <v>3</v>
      </c>
      <c r="H6" s="72">
        <f>IF(G6&gt;F6,G6,F6)</f>
        <v>3</v>
      </c>
      <c r="I6" s="72">
        <f>H6/C6*1/D6</f>
        <v>0.1</v>
      </c>
      <c r="J6" s="73">
        <f>H6/D6</f>
        <v>1.5</v>
      </c>
    </row>
    <row r="7" spans="1:10" ht="15.75" thickBot="1" x14ac:dyDescent="0.3">
      <c r="A7" s="141" t="s">
        <v>54</v>
      </c>
      <c r="B7" s="66">
        <v>15</v>
      </c>
      <c r="C7" s="46">
        <v>15</v>
      </c>
      <c r="D7" s="46">
        <v>1</v>
      </c>
      <c r="E7" s="46">
        <v>1</v>
      </c>
      <c r="F7" s="78">
        <f>C7*10%</f>
        <v>1.5</v>
      </c>
      <c r="G7" s="78">
        <f>ROUND(D7/E7,4)*C7</f>
        <v>15</v>
      </c>
      <c r="H7" s="72">
        <f>IF(G7&gt;F7,G7,F7)</f>
        <v>15</v>
      </c>
      <c r="I7" s="72">
        <f>H7/C7*1/D7</f>
        <v>1</v>
      </c>
      <c r="J7" s="73">
        <f>H7/D7</f>
        <v>15</v>
      </c>
    </row>
    <row r="8" spans="1:10" ht="15.75" thickBot="1" x14ac:dyDescent="0.3">
      <c r="A8" s="142"/>
      <c r="B8" s="55">
        <v>1</v>
      </c>
      <c r="C8" s="56">
        <v>1</v>
      </c>
      <c r="D8" s="56">
        <v>2</v>
      </c>
      <c r="E8" s="56">
        <v>2</v>
      </c>
      <c r="F8" s="79">
        <f t="shared" ref="F8" si="2">C8*10%</f>
        <v>0.1</v>
      </c>
      <c r="G8" s="79">
        <f>ROUND(D8/E8,4)*C8</f>
        <v>1</v>
      </c>
      <c r="H8" s="74">
        <f t="shared" ref="H8" si="3">IF(G8&gt;F8,G8,F8)</f>
        <v>1</v>
      </c>
      <c r="I8" s="74">
        <f>H8/C8*1/D8</f>
        <v>0.5</v>
      </c>
      <c r="J8" s="75">
        <f t="shared" si="1"/>
        <v>0.5</v>
      </c>
    </row>
    <row r="12" spans="1:10" x14ac:dyDescent="0.25">
      <c r="F12" s="64"/>
    </row>
  </sheetData>
  <sheetProtection algorithmName="SHA-512" hashValue="I7iuO8uDwXNBWw4iG0Tzrx7YQo5RBsCToEF7zwdRAMGZtM2xIVh+wKyWmWFQgXV/dbDQMlkF8pKT5FsF1EL3JA==" saltValue="MqHyR/csAiEmnQBIyEJgTA==" spinCount="100000" sheet="1" objects="1" scenarios="1"/>
  <mergeCells count="12">
    <mergeCell ref="A7:A8"/>
    <mergeCell ref="J2:J3"/>
    <mergeCell ref="A1:J1"/>
    <mergeCell ref="A4:A6"/>
    <mergeCell ref="A2:A3"/>
    <mergeCell ref="B2:B3"/>
    <mergeCell ref="C2:C3"/>
    <mergeCell ref="D2:D3"/>
    <mergeCell ref="E2:E3"/>
    <mergeCell ref="F2:F3"/>
    <mergeCell ref="G2:H2"/>
    <mergeCell ref="I2:I3"/>
  </mergeCells>
  <dataValidations count="1">
    <dataValidation type="whole" operator="greaterThan" allowBlank="1" showInputMessage="1" showErrorMessage="1" sqref="C4:E8" xr:uid="{00000000-0002-0000-0200-000000000000}">
      <formula1>0</formula1>
    </dataValidation>
  </dataValidations>
  <hyperlinks>
    <hyperlink ref="A1" r:id="rId1" display="Artykuł naukowy opublikowany w latach 2017-2018 - obowiązujący wykaz czasopism z 2017 roku" xr:uid="{00000000-0004-0000-0200-000000000000}"/>
  </hyperlinks>
  <pageMargins left="0.7" right="0.7" top="0.75" bottom="0.75" header="0.3" footer="0.3"/>
  <pageSetup paperSize="9" scale="6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showGridLines="0" workbookViewId="0">
      <selection activeCell="B4" sqref="B4"/>
    </sheetView>
  </sheetViews>
  <sheetFormatPr defaultRowHeight="15" x14ac:dyDescent="0.25"/>
  <cols>
    <col min="1" max="1" width="17.5703125" style="1" customWidth="1"/>
    <col min="2" max="2" width="14.28515625" style="1" customWidth="1"/>
    <col min="3" max="3" width="17.140625" style="1" customWidth="1"/>
    <col min="4" max="4" width="36.5703125" style="1" customWidth="1"/>
    <col min="5" max="5" width="21.5703125" style="1" customWidth="1"/>
    <col min="6" max="6" width="20.7109375" style="1" customWidth="1"/>
    <col min="7" max="8" width="26.7109375" style="1" customWidth="1"/>
    <col min="9" max="10" width="18.42578125" style="1" customWidth="1"/>
    <col min="11" max="11" width="26.28515625" style="1" customWidth="1"/>
    <col min="12" max="19" width="9.140625" style="1"/>
  </cols>
  <sheetData>
    <row r="1" spans="1:10" x14ac:dyDescent="0.25">
      <c r="A1" s="144" t="s">
        <v>99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75" customHeight="1" x14ac:dyDescent="0.25">
      <c r="A2" s="148" t="s">
        <v>0</v>
      </c>
      <c r="B2" s="106" t="s">
        <v>55</v>
      </c>
      <c r="C2" s="106" t="s">
        <v>63</v>
      </c>
      <c r="D2" s="106" t="s">
        <v>69</v>
      </c>
      <c r="E2" s="106" t="s">
        <v>68</v>
      </c>
      <c r="F2" s="106" t="s">
        <v>57</v>
      </c>
      <c r="G2" s="150" t="s">
        <v>60</v>
      </c>
      <c r="H2" s="151"/>
      <c r="I2" s="106" t="s">
        <v>58</v>
      </c>
      <c r="J2" s="108" t="s">
        <v>64</v>
      </c>
    </row>
    <row r="3" spans="1:10" ht="30.75" thickBot="1" x14ac:dyDescent="0.3">
      <c r="A3" s="147"/>
      <c r="B3" s="149"/>
      <c r="C3" s="149"/>
      <c r="D3" s="149"/>
      <c r="E3" s="149"/>
      <c r="F3" s="149"/>
      <c r="G3" s="35" t="s">
        <v>67</v>
      </c>
      <c r="H3" s="35" t="s">
        <v>66</v>
      </c>
      <c r="I3" s="149"/>
      <c r="J3" s="143"/>
    </row>
    <row r="4" spans="1:10" ht="45" customHeight="1" x14ac:dyDescent="0.25">
      <c r="A4" s="141" t="s">
        <v>96</v>
      </c>
      <c r="B4" s="37" t="s">
        <v>72</v>
      </c>
      <c r="C4" s="51">
        <v>200</v>
      </c>
      <c r="D4" s="51">
        <v>1</v>
      </c>
      <c r="E4" s="51">
        <v>2</v>
      </c>
      <c r="F4" s="52" t="s">
        <v>65</v>
      </c>
      <c r="G4" s="76">
        <f>C4</f>
        <v>200</v>
      </c>
      <c r="H4" s="68">
        <f>G4</f>
        <v>200</v>
      </c>
      <c r="I4" s="68">
        <f>H4/C4*1/D4</f>
        <v>1</v>
      </c>
      <c r="J4" s="69">
        <f>H4/D4</f>
        <v>200</v>
      </c>
    </row>
    <row r="5" spans="1:10" x14ac:dyDescent="0.25">
      <c r="A5" s="147"/>
      <c r="B5" s="9" t="s">
        <v>95</v>
      </c>
      <c r="C5" s="46">
        <v>40</v>
      </c>
      <c r="D5" s="46">
        <v>1</v>
      </c>
      <c r="E5" s="46">
        <v>2</v>
      </c>
      <c r="F5" s="77">
        <f>C5*10%</f>
        <v>4</v>
      </c>
      <c r="G5" s="77">
        <f>ROUND(SQRT(D5/E5),4)*C5</f>
        <v>28.283999999999999</v>
      </c>
      <c r="H5" s="70">
        <f>IF(G5&gt;F5,G5,F5)</f>
        <v>28.283999999999999</v>
      </c>
      <c r="I5" s="70">
        <f t="shared" ref="I5:I6" si="0">H5/C5*1/D5</f>
        <v>0.70709999999999995</v>
      </c>
      <c r="J5" s="71">
        <f t="shared" ref="J5:J7" si="1">H5/D5</f>
        <v>28.283999999999999</v>
      </c>
    </row>
    <row r="6" spans="1:10" ht="15.75" thickBot="1" x14ac:dyDescent="0.3">
      <c r="A6" s="142"/>
      <c r="B6" s="14">
        <v>20</v>
      </c>
      <c r="C6" s="47">
        <v>20</v>
      </c>
      <c r="D6" s="47">
        <v>3</v>
      </c>
      <c r="E6" s="47">
        <v>5</v>
      </c>
      <c r="F6" s="78">
        <f t="shared" ref="F6:F7" si="2">C6*10%</f>
        <v>2</v>
      </c>
      <c r="G6" s="78">
        <f>ROUND(D6/E6,4)*C6</f>
        <v>12</v>
      </c>
      <c r="H6" s="72">
        <f t="shared" ref="H6:H7" si="3">IF(G6&gt;F6,G6,F6)</f>
        <v>12</v>
      </c>
      <c r="I6" s="72">
        <f t="shared" si="0"/>
        <v>0.19999999999999998</v>
      </c>
      <c r="J6" s="73">
        <f t="shared" si="1"/>
        <v>4</v>
      </c>
    </row>
    <row r="7" spans="1:10" ht="45.75" thickBot="1" x14ac:dyDescent="0.3">
      <c r="A7" s="54" t="s">
        <v>71</v>
      </c>
      <c r="B7" s="55">
        <v>5</v>
      </c>
      <c r="C7" s="56">
        <v>5</v>
      </c>
      <c r="D7" s="56">
        <v>1</v>
      </c>
      <c r="E7" s="56">
        <v>2</v>
      </c>
      <c r="F7" s="79">
        <f t="shared" si="2"/>
        <v>0.5</v>
      </c>
      <c r="G7" s="79">
        <f>ROUND(D7/E7,4)*C7</f>
        <v>2.5</v>
      </c>
      <c r="H7" s="74">
        <f t="shared" si="3"/>
        <v>2.5</v>
      </c>
      <c r="I7" s="74">
        <f>H7/C7*1/D7</f>
        <v>0.5</v>
      </c>
      <c r="J7" s="75">
        <f t="shared" si="1"/>
        <v>2.5</v>
      </c>
    </row>
  </sheetData>
  <sheetProtection algorithmName="SHA-512" hashValue="ddLglrxeKO88fxGoU0vlYQzQbLUTzdAxhDRv6FODhjgzvvGTaminrNdB0iY5v5y6sEI5aJwrPIc6NxuwLsNxpA==" saltValue="1aGX/z7XMoqdl5CH+op8+g==" spinCount="100000" sheet="1" objects="1" scenarios="1"/>
  <mergeCells count="11">
    <mergeCell ref="A4:A6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dataValidations count="1">
    <dataValidation type="whole" operator="greaterThan" allowBlank="1" showInputMessage="1" showErrorMessage="1" sqref="C4:E7" xr:uid="{00000000-0002-0000-0300-000000000000}">
      <formula1>0</formula1>
    </dataValidation>
  </dataValidations>
  <hyperlinks>
    <hyperlink ref="A1" r:id="rId1" display="Artykuł naukowy opublikowany w latach 2017-2018 - obowiązujący wykaz czasopism z 2017 roku" xr:uid="{00000000-0004-0000-0300-000000000000}"/>
    <hyperlink ref="A1:J1" r:id="rId2" display="Artykuł naukowy opublikowany w latach 2019-2021 w czasopiśmie naukowym lub materiałach konferencyjnych - obowiązujący wykaz czasopism i materiałów z konferencji międzynarodowych z 2019 roku" xr:uid="{00000000-0004-0000-0300-000001000000}"/>
  </hyperlinks>
  <pageMargins left="0.7" right="0.7" top="0.75" bottom="0.75" header="0.3" footer="0.3"/>
  <pageSetup paperSize="9" scale="60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3"/>
  <sheetViews>
    <sheetView showGridLines="0" tabSelected="1" workbookViewId="0">
      <selection activeCell="F12" sqref="F12"/>
    </sheetView>
  </sheetViews>
  <sheetFormatPr defaultRowHeight="15" x14ac:dyDescent="0.25"/>
  <cols>
    <col min="1" max="2" width="20.7109375" style="1" customWidth="1"/>
    <col min="3" max="3" width="14.28515625" style="1" customWidth="1"/>
    <col min="4" max="4" width="17.140625" style="1" customWidth="1"/>
    <col min="5" max="5" width="36.5703125" style="1" customWidth="1"/>
    <col min="6" max="6" width="21.5703125" style="1" customWidth="1"/>
    <col min="7" max="7" width="20.7109375" style="1" customWidth="1"/>
    <col min="8" max="9" width="26.7109375" style="1" customWidth="1"/>
    <col min="10" max="11" width="18.42578125" style="1" customWidth="1"/>
    <col min="12" max="12" width="26.28515625" style="1" customWidth="1"/>
    <col min="13" max="20" width="9.140625" style="1"/>
  </cols>
  <sheetData>
    <row r="1" spans="1:11" x14ac:dyDescent="0.25">
      <c r="A1" s="144" t="s">
        <v>100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ht="75" customHeight="1" x14ac:dyDescent="0.25">
      <c r="A2" s="158" t="s">
        <v>0</v>
      </c>
      <c r="B2" s="159"/>
      <c r="C2" s="106" t="s">
        <v>55</v>
      </c>
      <c r="D2" s="106" t="s">
        <v>63</v>
      </c>
      <c r="E2" s="106" t="s">
        <v>81</v>
      </c>
      <c r="F2" s="106" t="s">
        <v>82</v>
      </c>
      <c r="G2" s="106" t="s">
        <v>57</v>
      </c>
      <c r="H2" s="150" t="s">
        <v>60</v>
      </c>
      <c r="I2" s="151"/>
      <c r="J2" s="106" t="s">
        <v>58</v>
      </c>
      <c r="K2" s="108" t="s">
        <v>64</v>
      </c>
    </row>
    <row r="3" spans="1:11" ht="30.75" thickBot="1" x14ac:dyDescent="0.3">
      <c r="A3" s="160"/>
      <c r="B3" s="161"/>
      <c r="C3" s="149"/>
      <c r="D3" s="149"/>
      <c r="E3" s="149"/>
      <c r="F3" s="149"/>
      <c r="G3" s="149"/>
      <c r="H3" s="35" t="s">
        <v>67</v>
      </c>
      <c r="I3" s="35" t="s">
        <v>66</v>
      </c>
      <c r="J3" s="149"/>
      <c r="K3" s="143"/>
    </row>
    <row r="4" spans="1:11" ht="45" customHeight="1" x14ac:dyDescent="0.25">
      <c r="A4" s="152" t="s">
        <v>97</v>
      </c>
      <c r="B4" s="50" t="s">
        <v>73</v>
      </c>
      <c r="C4" s="37" t="s">
        <v>76</v>
      </c>
      <c r="D4" s="59">
        <v>300</v>
      </c>
      <c r="E4" s="59">
        <v>2</v>
      </c>
      <c r="F4" s="59">
        <v>2</v>
      </c>
      <c r="G4" s="52" t="s">
        <v>65</v>
      </c>
      <c r="H4" s="76">
        <f>D4</f>
        <v>300</v>
      </c>
      <c r="I4" s="68">
        <f>H4</f>
        <v>300</v>
      </c>
      <c r="J4" s="68">
        <f>I4/D4*1/E4</f>
        <v>0.5</v>
      </c>
      <c r="K4" s="69">
        <f>I4/E4</f>
        <v>150</v>
      </c>
    </row>
    <row r="5" spans="1:11" x14ac:dyDescent="0.25">
      <c r="A5" s="153"/>
      <c r="B5" s="4" t="s">
        <v>74</v>
      </c>
      <c r="C5" s="9" t="s">
        <v>78</v>
      </c>
      <c r="D5" s="60">
        <v>150</v>
      </c>
      <c r="E5" s="60">
        <v>3</v>
      </c>
      <c r="F5" s="60">
        <v>4</v>
      </c>
      <c r="G5" s="44" t="s">
        <v>65</v>
      </c>
      <c r="H5" s="77">
        <f t="shared" ref="H5:H6" si="0">D5</f>
        <v>150</v>
      </c>
      <c r="I5" s="70">
        <f t="shared" ref="I5:I6" si="1">H5</f>
        <v>150</v>
      </c>
      <c r="J5" s="70">
        <f t="shared" ref="J5:J12" si="2">I5/D5*1/E5</f>
        <v>0.33333333333333331</v>
      </c>
      <c r="K5" s="71">
        <f t="shared" ref="K5:K12" si="3">I5/E5</f>
        <v>50</v>
      </c>
    </row>
    <row r="6" spans="1:11" s="1" customFormat="1" ht="15.75" thickBot="1" x14ac:dyDescent="0.3">
      <c r="A6" s="154"/>
      <c r="B6" s="48" t="s">
        <v>75</v>
      </c>
      <c r="C6" s="14" t="s">
        <v>79</v>
      </c>
      <c r="D6" s="61">
        <v>75</v>
      </c>
      <c r="E6" s="61">
        <v>2</v>
      </c>
      <c r="F6" s="61">
        <v>5</v>
      </c>
      <c r="G6" s="45" t="s">
        <v>65</v>
      </c>
      <c r="H6" s="78">
        <f t="shared" si="0"/>
        <v>75</v>
      </c>
      <c r="I6" s="72">
        <f t="shared" si="1"/>
        <v>75</v>
      </c>
      <c r="J6" s="72">
        <f t="shared" si="2"/>
        <v>0.5</v>
      </c>
      <c r="K6" s="73">
        <f t="shared" si="3"/>
        <v>37.5</v>
      </c>
    </row>
    <row r="7" spans="1:11" s="1" customFormat="1" x14ac:dyDescent="0.25">
      <c r="A7" s="152" t="s">
        <v>98</v>
      </c>
      <c r="B7" s="50" t="s">
        <v>73</v>
      </c>
      <c r="C7" s="53" t="s">
        <v>80</v>
      </c>
      <c r="D7" s="62">
        <v>80</v>
      </c>
      <c r="E7" s="62">
        <v>3</v>
      </c>
      <c r="F7" s="62">
        <v>4</v>
      </c>
      <c r="G7" s="76">
        <f t="shared" ref="G7:G12" si="4">D7*10%</f>
        <v>8</v>
      </c>
      <c r="H7" s="76">
        <f>ROUND(SQRT(E7/F7),4)*D7</f>
        <v>69.28</v>
      </c>
      <c r="I7" s="68">
        <f t="shared" ref="I7:I12" si="5">IF(H7&gt;G7,H7,G7)</f>
        <v>69.28</v>
      </c>
      <c r="J7" s="68">
        <f t="shared" si="2"/>
        <v>0.28866666666666668</v>
      </c>
      <c r="K7" s="69">
        <f t="shared" si="3"/>
        <v>23.093333333333334</v>
      </c>
    </row>
    <row r="8" spans="1:11" s="1" customFormat="1" x14ac:dyDescent="0.25">
      <c r="A8" s="153"/>
      <c r="B8" s="4" t="s">
        <v>74</v>
      </c>
      <c r="C8" s="49">
        <v>20</v>
      </c>
      <c r="D8" s="63">
        <v>20</v>
      </c>
      <c r="E8" s="63">
        <v>2</v>
      </c>
      <c r="F8" s="63">
        <v>2</v>
      </c>
      <c r="G8" s="77">
        <f t="shared" si="4"/>
        <v>2</v>
      </c>
      <c r="H8" s="77">
        <f>ROUND(SQRT(E8/F8),4)*D8</f>
        <v>20</v>
      </c>
      <c r="I8" s="70">
        <f t="shared" ref="I8:I9" si="6">IF(H8&gt;G8,H8,G8)</f>
        <v>20</v>
      </c>
      <c r="J8" s="70">
        <f t="shared" si="2"/>
        <v>0.5</v>
      </c>
      <c r="K8" s="71">
        <f t="shared" si="3"/>
        <v>10</v>
      </c>
    </row>
    <row r="9" spans="1:11" s="1" customFormat="1" ht="15.75" thickBot="1" x14ac:dyDescent="0.3">
      <c r="A9" s="154"/>
      <c r="B9" s="48" t="s">
        <v>75</v>
      </c>
      <c r="C9" s="14">
        <v>20</v>
      </c>
      <c r="D9" s="61">
        <v>20</v>
      </c>
      <c r="E9" s="61">
        <v>1</v>
      </c>
      <c r="F9" s="61">
        <v>3</v>
      </c>
      <c r="G9" s="78">
        <f t="shared" si="4"/>
        <v>2</v>
      </c>
      <c r="H9" s="78">
        <f>ROUND(SQRT(E9/F9),4)*D9</f>
        <v>11.548</v>
      </c>
      <c r="I9" s="72">
        <f t="shared" si="6"/>
        <v>11.548</v>
      </c>
      <c r="J9" s="72">
        <f t="shared" si="2"/>
        <v>0.57740000000000002</v>
      </c>
      <c r="K9" s="73">
        <f t="shared" si="3"/>
        <v>11.548</v>
      </c>
    </row>
    <row r="10" spans="1:11" s="1" customFormat="1" x14ac:dyDescent="0.25">
      <c r="A10" s="141" t="s">
        <v>83</v>
      </c>
      <c r="B10" s="50" t="s">
        <v>73</v>
      </c>
      <c r="C10" s="53">
        <v>20</v>
      </c>
      <c r="D10" s="62">
        <v>20</v>
      </c>
      <c r="E10" s="62">
        <v>3</v>
      </c>
      <c r="F10" s="62">
        <v>4</v>
      </c>
      <c r="G10" s="76">
        <f t="shared" si="4"/>
        <v>2</v>
      </c>
      <c r="H10" s="76">
        <f>ROUND(E10/F10,4)*D10</f>
        <v>15</v>
      </c>
      <c r="I10" s="68">
        <f t="shared" ref="I10:I11" si="7">IF(H10&gt;G10,H10,G10)</f>
        <v>15</v>
      </c>
      <c r="J10" s="68">
        <f t="shared" si="2"/>
        <v>0.25</v>
      </c>
      <c r="K10" s="69">
        <f t="shared" si="3"/>
        <v>5</v>
      </c>
    </row>
    <row r="11" spans="1:11" s="1" customFormat="1" x14ac:dyDescent="0.25">
      <c r="A11" s="147"/>
      <c r="B11" s="4" t="s">
        <v>74</v>
      </c>
      <c r="C11" s="49">
        <v>5</v>
      </c>
      <c r="D11" s="63">
        <v>5</v>
      </c>
      <c r="E11" s="63">
        <v>1</v>
      </c>
      <c r="F11" s="63">
        <v>1</v>
      </c>
      <c r="G11" s="77">
        <f t="shared" si="4"/>
        <v>0.5</v>
      </c>
      <c r="H11" s="77">
        <f>ROUND(E11/F11,4)*D11</f>
        <v>5</v>
      </c>
      <c r="I11" s="70">
        <f t="shared" si="7"/>
        <v>5</v>
      </c>
      <c r="J11" s="70">
        <f t="shared" si="2"/>
        <v>1</v>
      </c>
      <c r="K11" s="71">
        <f t="shared" si="3"/>
        <v>5</v>
      </c>
    </row>
    <row r="12" spans="1:11" s="1" customFormat="1" ht="15.75" thickBot="1" x14ac:dyDescent="0.3">
      <c r="A12" s="142"/>
      <c r="B12" s="48" t="s">
        <v>75</v>
      </c>
      <c r="C12" s="14">
        <v>5</v>
      </c>
      <c r="D12" s="61">
        <v>5</v>
      </c>
      <c r="E12" s="61">
        <v>1</v>
      </c>
      <c r="F12" s="61">
        <v>2</v>
      </c>
      <c r="G12" s="78">
        <f t="shared" si="4"/>
        <v>0.5</v>
      </c>
      <c r="H12" s="78">
        <f>ROUND(E12/F12,4)*D12</f>
        <v>2.5</v>
      </c>
      <c r="I12" s="72">
        <f t="shared" si="5"/>
        <v>2.5</v>
      </c>
      <c r="J12" s="72">
        <f t="shared" si="2"/>
        <v>0.5</v>
      </c>
      <c r="K12" s="73">
        <f t="shared" si="3"/>
        <v>2.5</v>
      </c>
    </row>
    <row r="13" spans="1:11" ht="15.75" thickBot="1" x14ac:dyDescent="0.3">
      <c r="A13" s="155" t="s">
        <v>77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7"/>
    </row>
  </sheetData>
  <sheetProtection algorithmName="SHA-512" hashValue="cNuzGfv08MDm7x/talMpeFgkyu5f/eGieEsTuKhbiUY5vEaQwN2sRrV+RxZ1Fq74M1iy+5ukbuVqCHm0UEDB7w==" saltValue="+6v9IUAZYp7y2Jkhu+orRQ==" spinCount="100000" sheet="1" objects="1" scenarios="1"/>
  <mergeCells count="14">
    <mergeCell ref="A4:A6"/>
    <mergeCell ref="A7:A9"/>
    <mergeCell ref="A13:K13"/>
    <mergeCell ref="A10:A12"/>
    <mergeCell ref="A2:B3"/>
    <mergeCell ref="A1:K1"/>
    <mergeCell ref="C2:C3"/>
    <mergeCell ref="D2:D3"/>
    <mergeCell ref="E2:E3"/>
    <mergeCell ref="F2:F3"/>
    <mergeCell ref="G2:G3"/>
    <mergeCell ref="H2:I2"/>
    <mergeCell ref="J2:J3"/>
    <mergeCell ref="K2:K3"/>
  </mergeCells>
  <dataValidations count="1">
    <dataValidation type="whole" operator="greaterThan" allowBlank="1" showInputMessage="1" showErrorMessage="1" sqref="D4:F12" xr:uid="{00000000-0002-0000-0400-000000000000}">
      <formula1>0</formula1>
    </dataValidation>
  </dataValidations>
  <hyperlinks>
    <hyperlink ref="A1" r:id="rId1" display="Artykuł naukowy opublikowany w latach 2017-2018 - obowiązujący wykaz czasopism z 2017 roku" xr:uid="{00000000-0004-0000-0400-000000000000}"/>
    <hyperlink ref="A1:K1" r:id="rId2" display="Monografia naukowa / redakcja monografii naukowej / rozdział w monografii naukowej z lat 2017-2020 - obowiązujący wykaz wydawnictw z 2019 roku" xr:uid="{00000000-0004-0000-0400-000001000000}"/>
  </hyperlinks>
  <pageMargins left="0.7" right="0.7" top="0.75" bottom="0.75" header="0.3" footer="0.3"/>
  <pageSetup paperSize="9" scale="54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oudMigratorOriginId xmlns="165720f0-763f-45bf-ac94-0b01f5e6673c" xsi:nil="true"/>
    <FileHash xmlns="165720f0-763f-45bf-ac94-0b01f5e6673c" xsi:nil="true"/>
    <UniqueSourceRef xmlns="165720f0-763f-45bf-ac94-0b01f5e6673c" xsi:nil="true"/>
    <CloudMigratorVersion xmlns="165720f0-763f-45bf-ac94-0b01f5e667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1E5E24EF965A44A26004E152EDF337" ma:contentTypeVersion="16" ma:contentTypeDescription="Utwórz nowy dokument." ma:contentTypeScope="" ma:versionID="012f89469fd169ddcc260cf592684581">
  <xsd:schema xmlns:xsd="http://www.w3.org/2001/XMLSchema" xmlns:xs="http://www.w3.org/2001/XMLSchema" xmlns:p="http://schemas.microsoft.com/office/2006/metadata/properties" xmlns:ns2="165720f0-763f-45bf-ac94-0b01f5e6673c" xmlns:ns3="807dd5ea-eccf-4f6b-a93a-70f3b19cfd8b" targetNamespace="http://schemas.microsoft.com/office/2006/metadata/properties" ma:root="true" ma:fieldsID="e178e8ce4ffb2017bc77fb493f0c9295" ns2:_="" ns3:_="">
    <xsd:import namespace="165720f0-763f-45bf-ac94-0b01f5e6673c"/>
    <xsd:import namespace="807dd5ea-eccf-4f6b-a93a-70f3b19cfd8b"/>
    <xsd:element name="properties">
      <xsd:complexType>
        <xsd:sequence>
          <xsd:element name="documentManagement">
            <xsd:complexType>
              <xsd:all>
                <xsd:element ref="ns2:CloudMigratorOriginId" minOccurs="0"/>
                <xsd:element ref="ns2:FileHash" minOccurs="0"/>
                <xsd:element ref="ns2:CloudMigratorVersion" minOccurs="0"/>
                <xsd:element ref="ns2:UniqueSourceRef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720f0-763f-45bf-ac94-0b01f5e6673c" elementFormDefault="qualified">
    <xsd:import namespace="http://schemas.microsoft.com/office/2006/documentManagement/types"/>
    <xsd:import namespace="http://schemas.microsoft.com/office/infopath/2007/PartnerControls"/>
    <xsd:element name="CloudMigratorOriginId" ma:index="8" nillable="true" ma:displayName="CloudMigratorOriginId" ma:internalName="CloudMigratorOriginId">
      <xsd:simpleType>
        <xsd:restriction base="dms:Note">
          <xsd:maxLength value="255"/>
        </xsd:restriction>
      </xsd:simpleType>
    </xsd:element>
    <xsd:element name="FileHash" ma:index="9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10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UniqueSourceRef" ma:index="11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dd5ea-eccf-4f6b-a93a-70f3b19cfd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EF56F2-FA72-4691-9051-704C5C2D211C}">
  <ds:schemaRefs>
    <ds:schemaRef ds:uri="http://schemas.microsoft.com/office/2006/documentManagement/types"/>
    <ds:schemaRef ds:uri="http://purl.org/dc/terms/"/>
    <ds:schemaRef ds:uri="165720f0-763f-45bf-ac94-0b01f5e6673c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07dd5ea-eccf-4f6b-a93a-70f3b19cfd8b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7EA04E-A0E9-438D-83C3-3248B8668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0149A-58C7-4391-AAEB-5DEE30C48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720f0-763f-45bf-ac94-0b01f5e6673c"/>
    <ds:schemaRef ds:uri="807dd5ea-eccf-4f6b-a93a-70f3b19cfd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Punkty za publikacje i redakcję</vt:lpstr>
      <vt:lpstr>Sposób oceny publikacji</vt:lpstr>
      <vt:lpstr>Kalkulator-artykuł 2017-2018</vt:lpstr>
      <vt:lpstr>Kalkulator-artykuł 2019-2021</vt:lpstr>
      <vt:lpstr>Kalkulator-monografie 2017-2021</vt:lpstr>
      <vt:lpstr>'Sposób oceny publikacji'!Obszar_wydruku</vt:lpstr>
    </vt:vector>
  </TitlesOfParts>
  <Company>University of Lodz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Łasica-Podsiedlik</dc:creator>
  <cp:lastModifiedBy>Katarzyna Kuszewska</cp:lastModifiedBy>
  <cp:lastPrinted>2019-10-09T08:08:38Z</cp:lastPrinted>
  <dcterms:created xsi:type="dcterms:W3CDTF">2019-10-08T06:02:37Z</dcterms:created>
  <dcterms:modified xsi:type="dcterms:W3CDTF">2020-10-26T09:17:07Z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0x010100A31E5E24EF965A44A26004E152EDF337</vt:lpwstr>
  </property>
</Properties>
</file>